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60" yWindow="255" windowWidth="9555" windowHeight="11640" tabRatio="725" activeTab="0"/>
  </bookViews>
  <sheets>
    <sheet name="Header" sheetId="1" r:id="rId1"/>
    <sheet name="Time Budget" sheetId="2" r:id="rId2"/>
    <sheet name="Travel Budget" sheetId="3" r:id="rId3"/>
    <sheet name="Secrets" sheetId="4" state="hidden" r:id="rId4"/>
    <sheet name="Experts&amp;Invest" sheetId="5" r:id="rId5"/>
    <sheet name="Timesheet" sheetId="6" r:id="rId6"/>
    <sheet name="Expense Sheet" sheetId="7" r:id="rId7"/>
    <sheet name="Voucher" sheetId="8" r:id="rId8"/>
    <sheet name="Admin" sheetId="9" r:id="rId9"/>
    <sheet name="Court Use" sheetId="10" state="hidden" r:id="rId10"/>
  </sheets>
  <definedNames>
    <definedName name="_xlnm.Print_Area" localSheetId="8">'Admin'!$A$1:$N$65</definedName>
    <definedName name="_xlnm.Print_Area" localSheetId="9">'Court Use'!$A$1:$K$19</definedName>
    <definedName name="_xlnm.Print_Area" localSheetId="6">'Expense Sheet'!$A$1:$E$57</definedName>
    <definedName name="_xlnm.Print_Area" localSheetId="4">'Experts&amp;Invest'!$A$1:$M$38</definedName>
    <definedName name="_xlnm.Print_Area" localSheetId="0">'Header'!$A$1:$I$60</definedName>
    <definedName name="_xlnm.Print_Area" localSheetId="1">'Time Budget'!$A$1:$J$36</definedName>
    <definedName name="_xlnm.Print_Area" localSheetId="5">'Timesheet'!$A$1:$Q$126</definedName>
    <definedName name="_xlnm.Print_Area" localSheetId="2">'Travel Budget'!$A$1:$N$27</definedName>
    <definedName name="_xlnm.Print_Area" localSheetId="7">'Voucher'!$A$1:$L$75</definedName>
    <definedName name="_xlnm.Print_Titles" localSheetId="5">'Timesheet'!$7:$12</definedName>
    <definedName name="title">'Header'!$A$1:$G$3</definedName>
  </definedNames>
  <calcPr fullCalcOnLoad="1" fullPrecision="0"/>
</workbook>
</file>

<file path=xl/comments2.xml><?xml version="1.0" encoding="utf-8"?>
<comments xmlns="http://schemas.openxmlformats.org/spreadsheetml/2006/main">
  <authors>
    <author>sandrews</author>
  </authors>
  <commentList>
    <comment ref="A20" authorId="0">
      <text>
        <r>
          <rPr>
            <b/>
            <sz val="8"/>
            <rFont val="Tahoma"/>
            <family val="2"/>
          </rPr>
          <t>-Client
-Fact witnesses
-Family members
-Defense experts
-Defense investigators
-Defense "other services" providers
-Prosecution expert witnesses
-Time at detention center
-Setup and prep
-Oral and written communication
-Team memo review
-Memo preparation</t>
        </r>
      </text>
    </comment>
    <comment ref="A21" authorId="0">
      <text>
        <r>
          <rPr>
            <b/>
            <sz val="8"/>
            <rFont val="Tahoma"/>
            <family val="2"/>
          </rPr>
          <t>-Transcripts
-Memo preparation
-Review team memos
-Database review
-Document review &amp; analysis</t>
        </r>
      </text>
    </comment>
    <comment ref="A22" authorId="0">
      <text>
        <r>
          <rPr>
            <b/>
            <sz val="8"/>
            <rFont val="Tahoma"/>
            <family val="2"/>
          </rPr>
          <t>-Motions
-Briefs/memorandum
-Correspondence with AUSA
-Written communications</t>
        </r>
      </text>
    </comment>
    <comment ref="A23" authorId="0">
      <text>
        <r>
          <rPr>
            <b/>
            <sz val="8"/>
            <rFont val="Tahoma"/>
            <family val="2"/>
          </rPr>
          <t>-Crime scene inspection
-Review audio/video/CD/DVD/photo/hard drive
-Physical evidence
-Defense documents</t>
        </r>
      </text>
    </comment>
    <comment ref="A24" authorId="0">
      <text>
        <r>
          <rPr>
            <b/>
            <sz val="8"/>
            <rFont val="Tahoma"/>
            <family val="2"/>
          </rPr>
          <t>-Declations/motions in support of budget
-Amendments to budget
(</t>
        </r>
        <r>
          <rPr>
            <b/>
            <sz val="8"/>
            <rFont val="Tahoma"/>
            <family val="2"/>
          </rPr>
          <t>Voucher preparation NOT billable)</t>
        </r>
      </text>
    </comment>
  </commentList>
</comments>
</file>

<file path=xl/sharedStrings.xml><?xml version="1.0" encoding="utf-8"?>
<sst xmlns="http://schemas.openxmlformats.org/spreadsheetml/2006/main" count="586" uniqueCount="409">
  <si>
    <t>3. APPEALS DKT./ DEF. NUMBER</t>
  </si>
  <si>
    <t>3. DIST. DKT./ DEF. NUMBER</t>
  </si>
  <si>
    <r>
      <t>7. IN CASE/MATTER OF (C</t>
    </r>
    <r>
      <rPr>
        <i/>
        <sz val="7"/>
        <rFont val="Arial"/>
        <family val="2"/>
      </rPr>
      <t>ase Name</t>
    </r>
    <r>
      <rPr>
        <sz val="7"/>
        <rFont val="Arial"/>
        <family val="2"/>
      </rPr>
      <t>)</t>
    </r>
  </si>
  <si>
    <t>Appellant</t>
  </si>
  <si>
    <t>Appellee</t>
  </si>
  <si>
    <r>
      <t>11. ATTORNEY'S NAME (</t>
    </r>
    <r>
      <rPr>
        <i/>
        <sz val="7"/>
        <rFont val="Arial"/>
        <family val="2"/>
      </rPr>
      <t xml:space="preserve">First Name, M.I., Last Name, including any suffix), </t>
    </r>
    <r>
      <rPr>
        <sz val="7"/>
        <rFont val="Arial"/>
        <family val="2"/>
      </rPr>
      <t>AND MAILING ADDRESS:</t>
    </r>
  </si>
  <si>
    <t>Cumm. Exp.</t>
  </si>
  <si>
    <t>Lead / Co-Counsel Toggle Macro Area</t>
  </si>
  <si>
    <t>Signature of presiding Judicial Officer or By Order of the Court</t>
  </si>
  <si>
    <t>Date of Order</t>
  </si>
  <si>
    <t>Nunc Pro Tunc Date</t>
  </si>
  <si>
    <t>F - Subs for Federal Defender</t>
  </si>
  <si>
    <t>O - Appointing Counsel</t>
  </si>
  <si>
    <t>C - Co-Counsel</t>
  </si>
  <si>
    <t>R - Subs for Retained Attorney</t>
  </si>
  <si>
    <t>Y - Standby Counsel</t>
  </si>
  <si>
    <t>13.  NAME AND ADDRESS OF LAW FIRM</t>
  </si>
  <si>
    <t>HOURS CLAIMED</t>
  </si>
  <si>
    <t>TOTAL AMOUNT CLAIMED</t>
  </si>
  <si>
    <t>MATH/TECH ADJUSTED HOURS</t>
  </si>
  <si>
    <t>ADDITIONAL REVIEW</t>
  </si>
  <si>
    <t>FOR COURT USE ONLY</t>
  </si>
  <si>
    <t>GRAND TOTALS (CLAIMED AND ADJUSTED):</t>
  </si>
  <si>
    <t>From:</t>
  </si>
  <si>
    <t>to:</t>
  </si>
  <si>
    <t xml:space="preserve">       DATE IF OTHER THAN </t>
  </si>
  <si>
    <t xml:space="preserve">       CASE COMPLETION:</t>
  </si>
  <si>
    <t>To set up a case, please complete the following information:</t>
  </si>
  <si>
    <t>Court Adjustments (enter as negative):</t>
  </si>
  <si>
    <t>If yes, give details on additional sheets.</t>
  </si>
  <si>
    <t>I swear or affirm the truth or correctness of the above statements.</t>
  </si>
  <si>
    <t>APPROVED FOR PAYMENT--COURT USE ONLY</t>
  </si>
  <si>
    <t>DATE</t>
  </si>
  <si>
    <t>Authorized</t>
  </si>
  <si>
    <t>Lead</t>
  </si>
  <si>
    <t>Description and Purpose of Travel</t>
  </si>
  <si>
    <t>Expended</t>
  </si>
  <si>
    <t xml:space="preserve">Authorized Budget  </t>
  </si>
  <si>
    <t>Adult Defendant</t>
  </si>
  <si>
    <t>EXPERT TYPE</t>
  </si>
  <si>
    <t>Psychologist</t>
  </si>
  <si>
    <t>Psychiatrist</t>
  </si>
  <si>
    <t>Fingerprint Analyst</t>
  </si>
  <si>
    <t>Pathologist/Medical Examiner</t>
  </si>
  <si>
    <t>Other Medical</t>
  </si>
  <si>
    <t>Mitigation Specialist</t>
  </si>
  <si>
    <t xml:space="preserve">                  TOTALS</t>
  </si>
  <si>
    <t>TOTAL BUDGET</t>
  </si>
  <si>
    <t>Investigator</t>
  </si>
  <si>
    <t>1.  Select type of expert from drop down lists.</t>
  </si>
  <si>
    <t>HOURLY RATE</t>
  </si>
  <si>
    <t>Expert</t>
  </si>
  <si>
    <t>Name of</t>
  </si>
  <si>
    <r>
      <t xml:space="preserve">3.  Enter the </t>
    </r>
    <r>
      <rPr>
        <b/>
        <sz val="10"/>
        <rFont val="Arial"/>
        <family val="2"/>
      </rPr>
      <t xml:space="preserve">proposed </t>
    </r>
    <r>
      <rPr>
        <sz val="10"/>
        <rFont val="Arial"/>
        <family val="2"/>
      </rPr>
      <t># of hours and hourly rate. (Light Blue)</t>
    </r>
  </si>
  <si>
    <t>2.  Enter the Name of the Expert. (Light Blue)</t>
  </si>
  <si>
    <t xml:space="preserve">     1.  Enter all hours to report for the current period, by category.</t>
  </si>
  <si>
    <t xml:space="preserve">     3.  Review the voucher to ensure that the hours transferred properly.</t>
  </si>
  <si>
    <t xml:space="preserve">     4.  Once you have verified the data, print a copy of time sheet for</t>
  </si>
  <si>
    <r>
      <t xml:space="preserve">          </t>
    </r>
    <r>
      <rPr>
        <sz val="10"/>
        <rFont val="Arial"/>
        <family val="2"/>
      </rPr>
      <t>your own purposes, but</t>
    </r>
    <r>
      <rPr>
        <sz val="10"/>
        <color indexed="10"/>
        <rFont val="Arial"/>
        <family val="2"/>
      </rPr>
      <t xml:space="preserve"> DO NOT</t>
    </r>
    <r>
      <rPr>
        <sz val="10"/>
        <rFont val="Arial"/>
        <family val="0"/>
      </rPr>
      <t xml:space="preserve"> clear data.</t>
    </r>
  </si>
  <si>
    <t xml:space="preserve">     5.  Proceed to Expense Sheet.</t>
  </si>
  <si>
    <t xml:space="preserve">   1.  Enter detail expenses to be claimed, including date, description and amount.</t>
  </si>
  <si>
    <t xml:space="preserve">   2.  Review the voucher to ensure that the expenses</t>
  </si>
  <si>
    <t xml:space="preserve">   3.  Once you have verified the data, print a copy of this</t>
  </si>
  <si>
    <r>
      <t xml:space="preserve">        expense sheet but </t>
    </r>
    <r>
      <rPr>
        <sz val="10"/>
        <color indexed="10"/>
        <rFont val="Arial"/>
        <family val="2"/>
      </rPr>
      <t>DO NOT</t>
    </r>
    <r>
      <rPr>
        <sz val="10"/>
        <rFont val="Arial"/>
        <family val="0"/>
      </rPr>
      <t xml:space="preserve"> clear data.</t>
    </r>
  </si>
  <si>
    <t xml:space="preserve">   4.  Proceed to voucher.</t>
  </si>
  <si>
    <r>
      <t xml:space="preserve">10. OFFENSE(S) CHARGED (Cite U.S. Code, Title &amp; Section)  </t>
    </r>
    <r>
      <rPr>
        <i/>
        <sz val="7"/>
        <rFont val="Arial"/>
        <family val="2"/>
      </rPr>
      <t>If more than one offense, list (up to five) major offenses charged, according to severity of offense.</t>
    </r>
  </si>
  <si>
    <t xml:space="preserve">                                     Total Hours</t>
  </si>
  <si>
    <t>Non-Travel</t>
  </si>
  <si>
    <t>Travel Exp.</t>
  </si>
  <si>
    <t xml:space="preserve"> Have you previously applied to the court for compensation and/or reimbursement for this case? </t>
  </si>
  <si>
    <t>Macros Used:  Role_Lead, Role_CoCounsel</t>
  </si>
  <si>
    <t xml:space="preserve">   Select Role in Case------&gt;</t>
  </si>
  <si>
    <t>Remaining</t>
  </si>
  <si>
    <t>Non-Travel Expenses</t>
  </si>
  <si>
    <t xml:space="preserve">Case Number:     </t>
  </si>
  <si>
    <t xml:space="preserve">Case Name:     </t>
  </si>
  <si>
    <t>For experts, expended hours are updated by court personnel when the vouchers are received.  Totals should be cumulative.</t>
  </si>
  <si>
    <t xml:space="preserve">Proposed:     </t>
  </si>
  <si>
    <t xml:space="preserve">Counsel:     </t>
  </si>
  <si>
    <r>
      <t>Note</t>
    </r>
    <r>
      <rPr>
        <sz val="11"/>
        <rFont val="Arial"/>
        <family val="2"/>
      </rPr>
      <t xml:space="preserve">:  Before Entering or Importing Data, </t>
    </r>
  </si>
  <si>
    <t>Court Adjustments: (Enter as negative hours)</t>
  </si>
  <si>
    <t>Court Adj.</t>
  </si>
  <si>
    <t>Total Cost (Savings)</t>
  </si>
  <si>
    <t>Co-Counsel</t>
  </si>
  <si>
    <t>Expenses</t>
  </si>
  <si>
    <t>Total</t>
  </si>
  <si>
    <t>RESET:</t>
  </si>
  <si>
    <t>Expense Summary</t>
  </si>
  <si>
    <t>Travel</t>
  </si>
  <si>
    <t>Admin</t>
  </si>
  <si>
    <t>Current</t>
  </si>
  <si>
    <t>History</t>
  </si>
  <si>
    <t>Co-Atty</t>
  </si>
  <si>
    <t>Lead Attorney Address</t>
  </si>
  <si>
    <t>Co-Counsel Address</t>
  </si>
  <si>
    <t>When you are ready to import data from the spreadsheet submitted by the attorney, make sure you have saved</t>
  </si>
  <si>
    <t>Lead Attorney</t>
  </si>
  <si>
    <t>Interpreter/Translator</t>
  </si>
  <si>
    <t>Polygraph</t>
  </si>
  <si>
    <t>Documents Examiner</t>
  </si>
  <si>
    <t>Accountant</t>
  </si>
  <si>
    <t>Chemist/Toxicologist</t>
  </si>
  <si>
    <t>Ballistics</t>
  </si>
  <si>
    <t>Jury Consultant</t>
  </si>
  <si>
    <t xml:space="preserve">  Lead</t>
  </si>
  <si>
    <t xml:space="preserve">  Co-Counsel</t>
  </si>
  <si>
    <t>Travel Exp</t>
  </si>
  <si>
    <t>Admin Exp</t>
  </si>
  <si>
    <t>All Attorney Expenses</t>
  </si>
  <si>
    <t xml:space="preserve"> NOTE:  This form is cumulative. Do not delete any experts previously requested.</t>
  </si>
  <si>
    <t xml:space="preserve">        transferred properly.</t>
  </si>
  <si>
    <t xml:space="preserve">     Import Features:</t>
  </si>
  <si>
    <t xml:space="preserve">   Travel Expense    (Hotel, Airfare, transportation, etc.)</t>
  </si>
  <si>
    <t>Paralegal Services</t>
  </si>
  <si>
    <t xml:space="preserve">      (Only provide per instructions)</t>
  </si>
  <si>
    <t>Lead Hours Authorized</t>
  </si>
  <si>
    <t>Lead Hours Expended</t>
  </si>
  <si>
    <t>Lead and Co-Counsel Cummulative History</t>
  </si>
  <si>
    <t>Current Adjusted Lead</t>
  </si>
  <si>
    <t>Current Adjusted Co-Counsel</t>
  </si>
  <si>
    <t>Historical Lead</t>
  </si>
  <si>
    <t>Historical Co-Counsel</t>
  </si>
  <si>
    <t>This sheet is for court use only.  The court administrator fills in the rust fields below for use in their court.</t>
  </si>
  <si>
    <t xml:space="preserve">    Location Code:</t>
  </si>
  <si>
    <t xml:space="preserve">                District:</t>
  </si>
  <si>
    <t xml:space="preserve">     Court Information:</t>
  </si>
  <si>
    <t>the submitted file as "Import.xls" and it is open on your desktop.  Then open the "Master.xls" file so that both files</t>
  </si>
  <si>
    <r>
      <t xml:space="preserve">are open, but the "Master.xls" file is the one showing on your monitor.  Then click the </t>
    </r>
    <r>
      <rPr>
        <sz val="11"/>
        <color indexed="12"/>
        <rFont val="Arial"/>
        <family val="2"/>
      </rPr>
      <t>"Import Attorney Data"</t>
    </r>
    <r>
      <rPr>
        <sz val="11"/>
        <rFont val="Arial"/>
        <family val="2"/>
      </rPr>
      <t xml:space="preserve">  button.</t>
    </r>
  </si>
  <si>
    <t>Adjustments:</t>
  </si>
  <si>
    <t xml:space="preserve">  Cumm. Time - Lead</t>
  </si>
  <si>
    <t xml:space="preserve">  Cumm. Time - Co-Counsel</t>
  </si>
  <si>
    <t>Expense Rollforward:</t>
  </si>
  <si>
    <t>This will bring the submitted data into the Timesheet, Expense Sheet and Voucher for your review before the</t>
  </si>
  <si>
    <t xml:space="preserve">voucher is submitted for payment.  </t>
  </si>
  <si>
    <r>
      <t xml:space="preserve">For use by Court only.  </t>
    </r>
    <r>
      <rPr>
        <sz val="10"/>
        <rFont val="Arial"/>
        <family val="0"/>
      </rPr>
      <t>Clear forms for next use.</t>
    </r>
  </si>
  <si>
    <t>Activities</t>
  </si>
  <si>
    <t>Hours for Lead Counsel</t>
  </si>
  <si>
    <t>Total Cost</t>
  </si>
  <si>
    <t>Other</t>
  </si>
  <si>
    <t>Date</t>
  </si>
  <si>
    <t>Case Name:</t>
  </si>
  <si>
    <t>Totals</t>
  </si>
  <si>
    <t>CLAIM FOR SERVICES AND EXPENSES</t>
  </si>
  <si>
    <t>Address:</t>
  </si>
  <si>
    <t>Name:</t>
  </si>
  <si>
    <t xml:space="preserve">   Totals</t>
  </si>
  <si>
    <t>Proposed</t>
  </si>
  <si>
    <t>Total Travel Cost</t>
  </si>
  <si>
    <t>(Excludes Travel Time)</t>
  </si>
  <si>
    <t>Please follow these steps:</t>
  </si>
  <si>
    <t>Description</t>
  </si>
  <si>
    <t>Amount Spent</t>
  </si>
  <si>
    <t>Travel Expenses</t>
  </si>
  <si>
    <t>Other Expenses</t>
  </si>
  <si>
    <t xml:space="preserve">Expended to Date  </t>
  </si>
  <si>
    <t xml:space="preserve">Amount Available to Use  </t>
  </si>
  <si>
    <t>1.</t>
  </si>
  <si>
    <t>2.</t>
  </si>
  <si>
    <t>3.</t>
  </si>
  <si>
    <t>4.</t>
  </si>
  <si>
    <t>Ensure that all hour and dollar amounts are correct.</t>
  </si>
  <si>
    <t>Print voucher for your own purposes.</t>
  </si>
  <si>
    <t>5.</t>
  </si>
  <si>
    <t xml:space="preserve">   and correct.</t>
  </si>
  <si>
    <t>Ensure that all information highlighted in light blue is complete</t>
  </si>
  <si>
    <t>Worksheet Navigator:</t>
  </si>
  <si>
    <t>E-mail this worksheet or fax printed voucher to Clerk's Office.</t>
  </si>
  <si>
    <t>Time Sheet Macro Acummulation Formula:</t>
  </si>
  <si>
    <t>Expense Sheet Macro Accumulation Formula:</t>
  </si>
  <si>
    <t>1.  CIR./ DIST./ DIV. CODE</t>
  </si>
  <si>
    <t>2. PERSON REPRESENTED</t>
  </si>
  <si>
    <t>VOUCHER NUMBER</t>
  </si>
  <si>
    <t>3. MAG. DKT./ DEF. NUMBER</t>
  </si>
  <si>
    <t>6. OTHER DKT. NUMBER</t>
  </si>
  <si>
    <t>DO NOT CHANGE ANYTHING ON THIS PAGE--STRICTLY ADMIN USE ONLY!!</t>
  </si>
  <si>
    <t>Total Hours Left to Use</t>
  </si>
  <si>
    <t>Summary of Attorney Hours</t>
  </si>
  <si>
    <t xml:space="preserve">Full Name:   </t>
  </si>
  <si>
    <t xml:space="preserve">Address:   </t>
  </si>
  <si>
    <t xml:space="preserve">City, State, ZIP:   </t>
  </si>
  <si>
    <t xml:space="preserve">Phone:   </t>
  </si>
  <si>
    <t xml:space="preserve">E-mail:   </t>
  </si>
  <si>
    <t xml:space="preserve">Rate/Hour:  </t>
  </si>
  <si>
    <t xml:space="preserve">Case Number:   </t>
  </si>
  <si>
    <t xml:space="preserve">Defendant:   </t>
  </si>
  <si>
    <t>CASE MANAGEMENT AND BUDGET FORMS</t>
  </si>
  <si>
    <t>In Court Hearings [15a]</t>
  </si>
  <si>
    <t>Interview and Confer w/ Client [15b]</t>
  </si>
  <si>
    <t>Interview Fact Witnesses [15c]</t>
  </si>
  <si>
    <t>Interview Expert Prosecution Witnesses [15c]</t>
  </si>
  <si>
    <t>Consult with Investigators and Experts re Trial Issues [15d]</t>
  </si>
  <si>
    <t>Consult with Investigators and Experts re: Mitigation/Sentencing Issues [15d]</t>
  </si>
  <si>
    <t>Obtain and Review Pleadings and Court Records [15e]</t>
  </si>
  <si>
    <t>Obtain and Review Documents and Evidence re: Trial [15f]</t>
  </si>
  <si>
    <t>Obtain and Review Mitigation/ Sentencing Information [15f]</t>
  </si>
  <si>
    <t>Consult with Federal Death Penalty Resource Counsel and Expert Counsel re: Trial Issues [15g]</t>
  </si>
  <si>
    <t>Consult with Federal Death Penalty Resource Counsel and Expert Counsel re: Mitigation Issues [15g]</t>
  </si>
  <si>
    <t>Legal Research/ Prepare Motions for Appt. of Experts/Investigators and Submission to Gov't re: Death Penalty [15h]</t>
  </si>
  <si>
    <t>Legal Research and Prepare Pretrial Motions [15h]</t>
  </si>
  <si>
    <t>Other Legal Research and Writing [15h]</t>
  </si>
  <si>
    <t>Prepare Stage 1 Budget Including Amendments [15j]</t>
  </si>
  <si>
    <t>Other Activity [15j]</t>
  </si>
  <si>
    <t>Attorney</t>
  </si>
  <si>
    <t>INVESTIGATORS, EXPERTS &amp; OTHER SERVICES REQUEST FORM &amp; BUDGET</t>
  </si>
  <si>
    <t>To delete additional rows, click the remove rows button:</t>
  </si>
  <si>
    <t>To add rows for additional experts, click the add rows button:</t>
  </si>
  <si>
    <t># OF TRAVEL HOURS</t>
  </si>
  <si>
    <t>TRAVEL EXPENSES</t>
  </si>
  <si>
    <t xml:space="preserve"> </t>
  </si>
  <si>
    <t xml:space="preserve">Lead Counsel:     </t>
  </si>
  <si>
    <t>NUMBER OF HOURS</t>
  </si>
  <si>
    <t>CASE MANAGEMENT AND BUDGET FORM</t>
  </si>
  <si>
    <r>
      <t>CASE MANAGEMENT AND BUDGET FORM--</t>
    </r>
    <r>
      <rPr>
        <b/>
        <sz val="14"/>
        <color indexed="10"/>
        <rFont val="Arial"/>
        <family val="2"/>
      </rPr>
      <t>TRAVEL ONLY</t>
    </r>
  </si>
  <si>
    <t xml:space="preserve">     CJA 20 (Electronic Form) APPOINTMENT OF AND AUTHORITY TO PAY COURT APPOINTED COUNSEL (Rev. 12/03)</t>
  </si>
  <si>
    <t>Juvenile Defendant</t>
  </si>
  <si>
    <t>8. PAYMENT CATEGORY</t>
  </si>
  <si>
    <t>9. TYPE PERSON REPRESENTED</t>
  </si>
  <si>
    <t>10. REPRESENTATION TYPE</t>
  </si>
  <si>
    <t>13. COURT ORDER:</t>
  </si>
  <si>
    <t>Prior Attorney's Name</t>
  </si>
  <si>
    <t>Appointment Dates</t>
  </si>
  <si>
    <t>P - Subs for Panel Attorney</t>
  </si>
  <si>
    <t xml:space="preserve">      </t>
  </si>
  <si>
    <t>Repayment or partial repayment ordered from the person represented for this service at time of appointment.</t>
  </si>
  <si>
    <t>15.</t>
  </si>
  <si>
    <t xml:space="preserve">     a.  Arraignment and/or Plea</t>
  </si>
  <si>
    <t>In Court</t>
  </si>
  <si>
    <t xml:space="preserve">     b.  Bail and Detention Hearings</t>
  </si>
  <si>
    <t xml:space="preserve">     c.  Motion Hearings</t>
  </si>
  <si>
    <t xml:space="preserve">     d.  Trial</t>
  </si>
  <si>
    <t xml:space="preserve">     e.  Sentencing Hearings</t>
  </si>
  <si>
    <t xml:space="preserve">     f.  Revocation Hearings</t>
  </si>
  <si>
    <t xml:space="preserve">     g.  Appeals Court</t>
  </si>
  <si>
    <t>TOTALS</t>
  </si>
  <si>
    <t>16.</t>
  </si>
  <si>
    <t xml:space="preserve">     a.  Interviews and Conferences</t>
  </si>
  <si>
    <t>Out of Court</t>
  </si>
  <si>
    <t xml:space="preserve">     b.  Obtaining and reviewing records</t>
  </si>
  <si>
    <t xml:space="preserve">     c.  Legal Research and brief writing</t>
  </si>
  <si>
    <t xml:space="preserve">     d.  Travel time</t>
  </si>
  <si>
    <t>Felony</t>
  </si>
  <si>
    <t>19.  CERTIFICATION OF ATTORNEY/PAYEE FOR THE PERIOD OF SERVICE</t>
  </si>
  <si>
    <t>20.  APPOINTMENT TERMINATION</t>
  </si>
  <si>
    <t>21.  CASE DISPOSITION</t>
  </si>
  <si>
    <t>Misdemeanor</t>
  </si>
  <si>
    <t>Appeal</t>
  </si>
  <si>
    <t>Petty Offense</t>
  </si>
  <si>
    <t xml:space="preserve">22.  CLAIM STATUS: </t>
  </si>
  <si>
    <t>(Payment #)</t>
  </si>
  <si>
    <t>23. IN COURT COMP.</t>
  </si>
  <si>
    <t>24. OUT OF COURT COMP</t>
  </si>
  <si>
    <t>25. TRAVEL EXPENSES</t>
  </si>
  <si>
    <t>26. OTHER EXPENSES</t>
  </si>
  <si>
    <t>27. TOTAL AMT. APPR./CERT.</t>
  </si>
  <si>
    <t>28. SIGNATURE OF THE PRESIDING JUDICIAL OFFICER</t>
  </si>
  <si>
    <t>28a. JUDGE CODE</t>
  </si>
  <si>
    <t>29. IN COURT COMP.</t>
  </si>
  <si>
    <t>30. OUT OF COURT COMP</t>
  </si>
  <si>
    <t>31. TRAVEL EXPENSES</t>
  </si>
  <si>
    <t>32. OTHER EXPENSES</t>
  </si>
  <si>
    <t>33. TOTAL AMT. APPR./CERT.</t>
  </si>
  <si>
    <t>34a. JUDGE CODE</t>
  </si>
  <si>
    <r>
      <t xml:space="preserve">Other than from the court, have you, or to your knowledge has anyone else, received payment </t>
    </r>
    <r>
      <rPr>
        <i/>
        <sz val="7"/>
        <rFont val="Arial"/>
        <family val="2"/>
      </rPr>
      <t>(compensation or anything of value)</t>
    </r>
    <r>
      <rPr>
        <sz val="7"/>
        <rFont val="Arial"/>
        <family val="2"/>
      </rPr>
      <t xml:space="preserve"> from any other source in connection with this representation?</t>
    </r>
  </si>
  <si>
    <t>11. ATTORNEY'S NAME (First Name, M.I., Last Name, including any suffix), AND MAILING ADDRESS:</t>
  </si>
  <si>
    <t>Associate</t>
  </si>
  <si>
    <t>Number of Hours</t>
  </si>
  <si>
    <t>ATTORNEY TIME SHEET</t>
  </si>
  <si>
    <t>ATTORNEY REIMBURSABLE EXPENSES</t>
  </si>
  <si>
    <t>MATH/TECH ADJUSTMENT AMOUNT</t>
  </si>
  <si>
    <t>Appeal of Asset Foreiture</t>
  </si>
  <si>
    <t>Appeal From Magistrate</t>
  </si>
  <si>
    <t>Bail/Presentment</t>
  </si>
  <si>
    <t>Appeal of Other Matters</t>
  </si>
  <si>
    <t>Criminal Case</t>
  </si>
  <si>
    <t>Civil Asset Forfeiture</t>
  </si>
  <si>
    <t>Mental Competancy Hearings</t>
  </si>
  <si>
    <t>Extraordinary Wnts</t>
  </si>
  <si>
    <t>Extradition Cases</t>
  </si>
  <si>
    <t>Habeas Appeal</t>
  </si>
  <si>
    <t>Habeas Corpus</t>
  </si>
  <si>
    <t>Juror Employment Issue</t>
  </si>
  <si>
    <t>Motion Attacking Sentence</t>
  </si>
  <si>
    <t>Motion to Correct or Reduce</t>
  </si>
  <si>
    <t>Malpractice Representation</t>
  </si>
  <si>
    <t>New Trial</t>
  </si>
  <si>
    <t>Parole Revocation</t>
  </si>
  <si>
    <t>Parole Appeal</t>
  </si>
  <si>
    <t>Probation Revocation</t>
  </si>
  <si>
    <t>Pre-Trial Diversion</t>
  </si>
  <si>
    <t>Supervised Release</t>
  </si>
  <si>
    <t>Material Witness</t>
  </si>
  <si>
    <t>Witness</t>
  </si>
  <si>
    <t>Dismissed</t>
  </si>
  <si>
    <t>Acquitted by Court</t>
  </si>
  <si>
    <t>Acquitted by Jury</t>
  </si>
  <si>
    <t>Convicted/Final plea guilty</t>
  </si>
  <si>
    <t>Convicted/Final plea nolo</t>
  </si>
  <si>
    <t>Convicted/Court Trial</t>
  </si>
  <si>
    <t>Convicted/Jury Trial</t>
  </si>
  <si>
    <t>Mistrial</t>
  </si>
  <si>
    <t>Not guilty/insane/court trial</t>
  </si>
  <si>
    <t>Guilty/insane/court trial</t>
  </si>
  <si>
    <t>Not guilty/insane/jury trial</t>
  </si>
  <si>
    <t>Guilty/insane/jury trial</t>
  </si>
  <si>
    <t>Affirmed on Appeal</t>
  </si>
  <si>
    <t>Reversed on Appeal</t>
  </si>
  <si>
    <t>Remanded</t>
  </si>
  <si>
    <t>Reversed in Part/Affirmed in part</t>
  </si>
  <si>
    <t>Affirmed in Part/Reversed in Part</t>
  </si>
  <si>
    <t>Dismissed on Appeal</t>
  </si>
  <si>
    <t>Probation Revoked</t>
  </si>
  <si>
    <t>Probation Restored</t>
  </si>
  <si>
    <r>
      <t>Disposition</t>
    </r>
    <r>
      <rPr>
        <sz val="10"/>
        <rFont val="Arial"/>
        <family val="2"/>
      </rPr>
      <t>:</t>
    </r>
  </si>
  <si>
    <r>
      <t>Type of Person Represented</t>
    </r>
    <r>
      <rPr>
        <sz val="10"/>
        <rFont val="Arial"/>
        <family val="0"/>
      </rPr>
      <t>:</t>
    </r>
  </si>
  <si>
    <r>
      <t>Representation Type</t>
    </r>
    <r>
      <rPr>
        <sz val="10"/>
        <rFont val="Arial"/>
        <family val="0"/>
      </rPr>
      <t>:</t>
    </r>
  </si>
  <si>
    <r>
      <t>Court Order</t>
    </r>
    <r>
      <rPr>
        <sz val="10"/>
        <rFont val="Arial"/>
        <family val="0"/>
      </rPr>
      <t>:</t>
    </r>
  </si>
  <si>
    <r>
      <t>Payment Category</t>
    </r>
    <r>
      <rPr>
        <sz val="10"/>
        <rFont val="Arial"/>
        <family val="0"/>
      </rPr>
      <t>:</t>
    </r>
  </si>
  <si>
    <t xml:space="preserve">        </t>
  </si>
  <si>
    <t>Because the above-named person represented has testified under oath or has otherwise satisfied this Court that he or she (1) is financially unable to employee counsel and (2) does not wish to waive counsel, and because the interests of justice so require, the attorney whose name appears in Item 12 is appointed to represent this person in the case OR</t>
  </si>
  <si>
    <r>
      <t>Other (</t>
    </r>
    <r>
      <rPr>
        <i/>
        <sz val="9"/>
        <rFont val="Arial"/>
        <family val="2"/>
      </rPr>
      <t>See Instructions</t>
    </r>
    <r>
      <rPr>
        <sz val="9"/>
        <rFont val="Arial"/>
        <family val="2"/>
      </rPr>
      <t>)</t>
    </r>
  </si>
  <si>
    <t>CASE MANGEMENT AND BUDGET FORMS</t>
  </si>
  <si>
    <t>Hours for Associate</t>
  </si>
  <si>
    <t>Arraignment and or Plea (15a)</t>
  </si>
  <si>
    <t>Bail and Detention Hearings (15b)</t>
  </si>
  <si>
    <t>Motion Hearings (15c)</t>
  </si>
  <si>
    <t>Trial (15d)</t>
  </si>
  <si>
    <t>Sentencing Hearings (15e)</t>
  </si>
  <si>
    <t>Revocation Hearings (15f)</t>
  </si>
  <si>
    <t>Appeals Court (15g)</t>
  </si>
  <si>
    <t>Interviews and Conferences (16a)</t>
  </si>
  <si>
    <t>Obtaining and Reviewing Records (16b)</t>
  </si>
  <si>
    <t>Legal Research and Brief Writing (16c)</t>
  </si>
  <si>
    <t>Investigative and Other Work (16e)</t>
  </si>
  <si>
    <t>Total (non-travel) expenses incurred and/or anticipated for this phase (e.g. copying, postage, telephone/fax):</t>
  </si>
  <si>
    <t>Assoc.</t>
  </si>
  <si>
    <t xml:space="preserve"> Hours Required for Travel (16d)</t>
  </si>
  <si>
    <t>CALR (Westlaw/Lexis, etc.)</t>
  </si>
  <si>
    <t>Weapons/Firearms/Explosive Expert</t>
  </si>
  <si>
    <t>Voice/Audio Analyst</t>
  </si>
  <si>
    <t>Hair/Fiber Expert</t>
  </si>
  <si>
    <t>Computer (Hardware/Software/Systems)</t>
  </si>
  <si>
    <t>Legal Analyst/Consultant</t>
  </si>
  <si>
    <r>
      <t>Duplication Services (</t>
    </r>
    <r>
      <rPr>
        <b/>
        <i/>
        <sz val="10"/>
        <rFont val="Arial"/>
        <family val="2"/>
      </rPr>
      <t>See instructions</t>
    </r>
    <r>
      <rPr>
        <b/>
        <sz val="10"/>
        <rFont val="Arial"/>
        <family val="2"/>
      </rPr>
      <t>)</t>
    </r>
  </si>
  <si>
    <r>
      <t>Other (</t>
    </r>
    <r>
      <rPr>
        <b/>
        <i/>
        <sz val="10"/>
        <rFont val="Arial"/>
        <family val="2"/>
      </rPr>
      <t>Specify</t>
    </r>
    <r>
      <rPr>
        <b/>
        <sz val="10"/>
        <rFont val="Arial"/>
        <family val="2"/>
      </rPr>
      <t>)</t>
    </r>
  </si>
  <si>
    <t>Dropdown Listing of Service Providers</t>
  </si>
  <si>
    <t>Other (15h)</t>
  </si>
  <si>
    <t>Associate Hours Authorized</t>
  </si>
  <si>
    <t>Associate Hours Expended</t>
  </si>
  <si>
    <t>Court Adjustment to Lead</t>
  </si>
  <si>
    <t>Court Adjustment to Associate</t>
  </si>
  <si>
    <t>Prepare Stage 1 &amp; 2 Budgets (&amp; amendments) (16e)</t>
  </si>
  <si>
    <t xml:space="preserve">Totals  </t>
  </si>
  <si>
    <t>Travel (16d)</t>
  </si>
  <si>
    <t>Travel in All Categories (16d)</t>
  </si>
  <si>
    <t>34. SIGNATURE OF THE CHIEF JUDGE, COURT OF APPEALS (OR DELEGATE)</t>
  </si>
  <si>
    <r>
      <t>Categories</t>
    </r>
    <r>
      <rPr>
        <i/>
        <sz val="8"/>
        <rFont val="Arial"/>
        <family val="2"/>
      </rPr>
      <t xml:space="preserve"> (Attach itemization of services with dates)</t>
    </r>
  </si>
  <si>
    <t>MILEAGE CALCULATOR</t>
  </si>
  <si>
    <t>Enter number of miles traveled within the appropriate date range and transfer total to travel expenses column</t>
  </si>
  <si>
    <t>Effective Date</t>
  </si>
  <si>
    <t>Ending Date</t>
  </si>
  <si>
    <t>Mileage Rate</t>
  </si>
  <si>
    <t>Enter # of Miles</t>
  </si>
  <si>
    <t>Total Amount</t>
  </si>
  <si>
    <t>March 19, 2008</t>
  </si>
  <si>
    <t>Total Case Budget</t>
  </si>
  <si>
    <t>Rate</t>
  </si>
  <si>
    <t>Approved</t>
  </si>
  <si>
    <t xml:space="preserve">Approved:     </t>
  </si>
  <si>
    <t>current</t>
  </si>
  <si>
    <t xml:space="preserve"> Description</t>
  </si>
  <si>
    <t>Budget period beginning</t>
  </si>
  <si>
    <t>and ending</t>
  </si>
  <si>
    <t>ending</t>
  </si>
  <si>
    <r>
      <t xml:space="preserve">    e. Investigative &amp; other work (</t>
    </r>
    <r>
      <rPr>
        <i/>
        <sz val="8"/>
        <rFont val="Arial"/>
        <family val="2"/>
      </rPr>
      <t>Specify on add'l sheets</t>
    </r>
    <r>
      <rPr>
        <sz val="8"/>
        <rFont val="Arial"/>
        <family val="2"/>
      </rPr>
      <t>)</t>
    </r>
  </si>
  <si>
    <r>
      <t xml:space="preserve">17.  Travel Expenses </t>
    </r>
    <r>
      <rPr>
        <i/>
        <sz val="8"/>
        <rFont val="Arial"/>
        <family val="2"/>
      </rPr>
      <t>(lodging, meals, mileage, etc.)</t>
    </r>
  </si>
  <si>
    <r>
      <t xml:space="preserve">18.  Other Expenses </t>
    </r>
    <r>
      <rPr>
        <i/>
        <sz val="8"/>
        <rFont val="Arial"/>
        <family val="2"/>
      </rPr>
      <t>(other than expert, transcripts, etc.)</t>
    </r>
  </si>
  <si>
    <r>
      <t xml:space="preserve">     h.  Other </t>
    </r>
    <r>
      <rPr>
        <i/>
        <sz val="8"/>
        <rFont val="Arial"/>
        <family val="2"/>
      </rPr>
      <t>(Specify on add'l sheets)</t>
    </r>
  </si>
  <si>
    <t>(Rate/Hour = $</t>
  </si>
  <si>
    <t xml:space="preserve">(Rate/Hour </t>
  </si>
  <si>
    <t>Phone:</t>
  </si>
  <si>
    <t>E-mail:</t>
  </si>
  <si>
    <r>
      <t xml:space="preserve">      </t>
    </r>
    <r>
      <rPr>
        <i/>
        <sz val="8"/>
        <rFont val="Arial"/>
        <family val="2"/>
      </rPr>
      <t>(Only provide per instructions)</t>
    </r>
  </si>
  <si>
    <t>Amendments to Budget (16e)</t>
  </si>
  <si>
    <t xml:space="preserve">          If unneeded rows are inadvertently added, click "hide added rows."</t>
  </si>
  <si>
    <t>If yes, were you paid?</t>
  </si>
  <si>
    <r>
      <t xml:space="preserve">Signature of Attorney     </t>
    </r>
    <r>
      <rPr>
        <sz val="10"/>
        <rFont val="Arial"/>
        <family val="2"/>
      </rPr>
      <t>/s/</t>
    </r>
  </si>
  <si>
    <t xml:space="preserve">     2.  If more rows are required for data entry, click one of the add rows button.</t>
  </si>
  <si>
    <t xml:space="preserve">          The maximum number of rows that can be added is 100.</t>
  </si>
  <si>
    <t>STAGE 2 MEGA CASE (TRIAL AND SENTENCING)</t>
  </si>
  <si>
    <t>2:08-CR-20314</t>
  </si>
  <si>
    <t>Issam George Hamama</t>
  </si>
  <si>
    <t>Haytham Faraj</t>
  </si>
  <si>
    <t>2181 Jamieson Ave.</t>
  </si>
  <si>
    <t>Suite 1505</t>
  </si>
  <si>
    <t>Alexandria, Virginia 22314</t>
  </si>
  <si>
    <t>888-970-0005</t>
  </si>
  <si>
    <t>haytham@puckettfaraj.com</t>
  </si>
  <si>
    <t>USA v. Hamama</t>
  </si>
  <si>
    <t>EASTERN DISTRICT OF MICHIGAN</t>
  </si>
  <si>
    <t>MIE</t>
  </si>
  <si>
    <t>Other (Specify)</t>
  </si>
  <si>
    <t>Dr. Ibrahim Al Marisha (expert on Iraq)</t>
  </si>
  <si>
    <t>Trial and preparations</t>
  </si>
  <si>
    <t>Emails and witness coordination</t>
  </si>
  <si>
    <t>Review evidence and trial prep</t>
  </si>
  <si>
    <t>Trial and preparations; Conference calls; Conference</t>
  </si>
  <si>
    <t>Standing by in court to wait for veridct and verdict</t>
  </si>
  <si>
    <t>Probation officer interview and travel</t>
  </si>
  <si>
    <t>Parking</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</si>
</sst>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0;\-0;;@"/>
    <numFmt numFmtId="168" formatCode="0;\-0.0;;@"/>
    <numFmt numFmtId="169" formatCode="0;\-0.00;;@"/>
    <numFmt numFmtId="170" formatCode="0;\-0.000;;@"/>
    <numFmt numFmtId="171" formatCode="0;\-0.0000;;@"/>
    <numFmt numFmtId="172" formatCode="_(* #,##0.0_);_(* \(#,##0.0\);_(* &quot;-&quot;?_);_(@_)"/>
    <numFmt numFmtId="173" formatCode="_(* #,##0.00_);_(* \(#,##0.00\);_(* &quot;-&quot;?_);_(@_)"/>
    <numFmt numFmtId="174" formatCode="_(* #,##0.0_);_(* \(#,##0.0\);_(* &quot;-&quot;??_);_(@_)"/>
    <numFmt numFmtId="175" formatCode="0.0_);[Red]\(0.0\)"/>
    <numFmt numFmtId="176" formatCode="_(* #,##0_);_(* \(#,##0\);_(* &quot;-&quot;??_);_(@_)"/>
    <numFmt numFmtId="177" formatCode="_(&quot;$&quot;* #,##0.0_);_(&quot;$&quot;* \(#,##0.0\);_(&quot;$&quot;* &quot;-&quot;??_);_(@_)"/>
    <numFmt numFmtId="178" formatCode="_(&quot;$&quot;* #,##0_);_(&quot;$&quot;* \(#,##0\);_(&quot;$&quot;* &quot;-&quot;??_);_(@_)"/>
    <numFmt numFmtId="179" formatCode="_(* #,##0.000_);_(* \(#,##0.000\);_(* &quot;-&quot;??_);_(@_)"/>
    <numFmt numFmtId="180" formatCode="_(* #,##0.000_);_(* \(#,##0.000\);_(* &quot;-&quot;???_);_(@_)"/>
    <numFmt numFmtId="181" formatCode="mm/dd/yy"/>
    <numFmt numFmtId="182" formatCode="&quot;$&quot;#,##0"/>
    <numFmt numFmtId="183" formatCode="m/d/yyyy;@"/>
    <numFmt numFmtId="184" formatCode="[$-409]dddd\,\ mmmm\ dd\,\ yyyy"/>
    <numFmt numFmtId="185" formatCode="00000"/>
    <numFmt numFmtId="186" formatCode="0.0E+00"/>
    <numFmt numFmtId="187" formatCode="0.000"/>
    <numFmt numFmtId="188" formatCode="[$-409]h:mm:ss\ AM/PM"/>
    <numFmt numFmtId="189" formatCode="[$-F400]h:mm:ss\ AM/PM"/>
    <numFmt numFmtId="190" formatCode="&quot;Yes&quot;;&quot;Yes&quot;;&quot;No&quot;"/>
    <numFmt numFmtId="191" formatCode="&quot;True&quot;;&quot;True&quot;;&quot;False&quot;"/>
    <numFmt numFmtId="192" formatCode="&quot;On&quot;;&quot;On&quot;;&quot;Off&quot;"/>
    <numFmt numFmtId="193" formatCode="[$€-2]\ #,##0.00_);[Red]\([$€-2]\ #,##0.00\)"/>
    <numFmt numFmtId="194" formatCode="m/d/yy;@"/>
    <numFmt numFmtId="195" formatCode="0.000_);\(0.000\)"/>
    <numFmt numFmtId="196" formatCode="[$-409]mmmm\ d\,\ yyyy;@"/>
    <numFmt numFmtId="197" formatCode="[&lt;=9999999]###\-####;\(###\)\ ###\-####"/>
  </numFmts>
  <fonts count="76">
    <font>
      <sz val="10"/>
      <name val="Arial"/>
      <family val="0"/>
    </font>
    <font>
      <sz val="8"/>
      <name val="Arial"/>
      <family val="2"/>
    </font>
    <font>
      <b/>
      <sz val="10"/>
      <name val="Arial"/>
      <family val="2"/>
    </font>
    <font>
      <b/>
      <sz val="8"/>
      <name val="Arial"/>
      <family val="2"/>
    </font>
    <font>
      <vertAlign val="superscript"/>
      <sz val="10"/>
      <name val="Arial"/>
      <family val="2"/>
    </font>
    <font>
      <b/>
      <sz val="14"/>
      <name val="Arial"/>
      <family val="2"/>
    </font>
    <font>
      <sz val="9"/>
      <name val="Arial"/>
      <family val="2"/>
    </font>
    <font>
      <b/>
      <sz val="11"/>
      <name val="Arial"/>
      <family val="2"/>
    </font>
    <font>
      <b/>
      <sz val="12"/>
      <name val="Arial"/>
      <family val="2"/>
    </font>
    <font>
      <sz val="8"/>
      <name val="Tahoma"/>
      <family val="2"/>
    </font>
    <font>
      <sz val="12"/>
      <name val="Arial"/>
      <family val="2"/>
    </font>
    <font>
      <b/>
      <sz val="10"/>
      <color indexed="10"/>
      <name val="Arial"/>
      <family val="2"/>
    </font>
    <font>
      <b/>
      <sz val="14"/>
      <color indexed="10"/>
      <name val="Arial"/>
      <family val="2"/>
    </font>
    <font>
      <sz val="10"/>
      <color indexed="10"/>
      <name val="Arial"/>
      <family val="2"/>
    </font>
    <font>
      <b/>
      <sz val="7"/>
      <name val="Arial"/>
      <family val="2"/>
    </font>
    <font>
      <sz val="10"/>
      <color indexed="12"/>
      <name val="Arial"/>
      <family val="2"/>
    </font>
    <font>
      <sz val="10.5"/>
      <name val="Arial"/>
      <family val="2"/>
    </font>
    <font>
      <sz val="7"/>
      <name val="Arial"/>
      <family val="2"/>
    </font>
    <font>
      <i/>
      <sz val="7"/>
      <name val="Arial"/>
      <family val="2"/>
    </font>
    <font>
      <sz val="10"/>
      <name val="Symbol"/>
      <family val="1"/>
    </font>
    <font>
      <b/>
      <sz val="9"/>
      <name val="Arial"/>
      <family val="2"/>
    </font>
    <font>
      <b/>
      <sz val="8"/>
      <color indexed="12"/>
      <name val="Arial"/>
      <family val="2"/>
    </font>
    <font>
      <b/>
      <sz val="11"/>
      <color indexed="10"/>
      <name val="Arial"/>
      <family val="2"/>
    </font>
    <font>
      <sz val="11"/>
      <name val="Arial"/>
      <family val="2"/>
    </font>
    <font>
      <sz val="12"/>
      <color indexed="18"/>
      <name val="Arial"/>
      <family val="2"/>
    </font>
    <font>
      <b/>
      <sz val="12"/>
      <color indexed="10"/>
      <name val="Arial"/>
      <family val="2"/>
    </font>
    <font>
      <sz val="11"/>
      <color indexed="12"/>
      <name val="Arial"/>
      <family val="2"/>
    </font>
    <font>
      <b/>
      <sz val="9"/>
      <color indexed="12"/>
      <name val="Arial"/>
      <family val="2"/>
    </font>
    <font>
      <u val="single"/>
      <sz val="10"/>
      <color indexed="12"/>
      <name val="Arial"/>
      <family val="2"/>
    </font>
    <font>
      <u val="single"/>
      <sz val="10"/>
      <color indexed="36"/>
      <name val="Arial"/>
      <family val="2"/>
    </font>
    <font>
      <b/>
      <sz val="8"/>
      <color indexed="17"/>
      <name val="Arial"/>
      <family val="2"/>
    </font>
    <font>
      <sz val="8"/>
      <color indexed="17"/>
      <name val="Arial"/>
      <family val="2"/>
    </font>
    <font>
      <b/>
      <sz val="9"/>
      <color indexed="17"/>
      <name val="Arial"/>
      <family val="2"/>
    </font>
    <font>
      <u val="single"/>
      <sz val="10"/>
      <name val="Arial"/>
      <family val="2"/>
    </font>
    <font>
      <i/>
      <sz val="9"/>
      <name val="Arial"/>
      <family val="2"/>
    </font>
    <font>
      <b/>
      <i/>
      <sz val="10"/>
      <name val="Arial"/>
      <family val="2"/>
    </font>
    <font>
      <b/>
      <sz val="8"/>
      <name val="Tahoma"/>
      <family val="2"/>
    </font>
    <font>
      <i/>
      <sz val="8"/>
      <name val="Arial"/>
      <family val="2"/>
    </font>
    <font>
      <sz val="8"/>
      <color indexed="10"/>
      <name val="Arial"/>
      <family val="2"/>
    </font>
    <font>
      <b/>
      <u val="single"/>
      <sz val="9"/>
      <name val="Arial"/>
      <family val="2"/>
    </font>
    <font>
      <b/>
      <u val="single"/>
      <sz val="10"/>
      <name val="Arial"/>
      <family val="2"/>
    </font>
    <font>
      <i/>
      <sz val="7"/>
      <name val="RC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thin"/>
    </border>
    <border>
      <left style="thin"/>
      <right style="thin"/>
      <top style="thin"/>
      <bottom style="thin"/>
    </border>
    <border>
      <left style="thin"/>
      <right style="thin"/>
      <top style="thin"/>
      <bottom style="medium"/>
    </border>
    <border>
      <left>
        <color indexed="63"/>
      </left>
      <right>
        <color indexed="63"/>
      </right>
      <top style="double">
        <color indexed="48"/>
      </top>
      <bottom>
        <color indexed="63"/>
      </bottom>
    </border>
    <border>
      <left>
        <color indexed="63"/>
      </left>
      <right style="double">
        <color indexed="48"/>
      </right>
      <top style="double">
        <color indexed="48"/>
      </top>
      <bottom>
        <color indexed="63"/>
      </bottom>
    </border>
    <border>
      <left>
        <color indexed="63"/>
      </left>
      <right style="double">
        <color indexed="48"/>
      </right>
      <top>
        <color indexed="63"/>
      </top>
      <bottom>
        <color indexed="63"/>
      </bottom>
    </border>
    <border>
      <left style="double">
        <color indexed="48"/>
      </left>
      <right>
        <color indexed="63"/>
      </right>
      <top>
        <color indexed="63"/>
      </top>
      <bottom>
        <color indexed="63"/>
      </bottom>
    </border>
    <border>
      <left style="double">
        <color indexed="48"/>
      </left>
      <right>
        <color indexed="63"/>
      </right>
      <top>
        <color indexed="63"/>
      </top>
      <bottom style="double">
        <color indexed="48"/>
      </bottom>
    </border>
    <border>
      <left>
        <color indexed="63"/>
      </left>
      <right>
        <color indexed="63"/>
      </right>
      <top>
        <color indexed="63"/>
      </top>
      <bottom style="double">
        <color indexed="48"/>
      </bottom>
    </border>
    <border>
      <left>
        <color indexed="63"/>
      </left>
      <right style="double">
        <color indexed="48"/>
      </right>
      <top>
        <color indexed="63"/>
      </top>
      <bottom style="double">
        <color indexed="48"/>
      </bottom>
    </border>
    <border>
      <left style="double">
        <color indexed="48"/>
      </left>
      <right>
        <color indexed="63"/>
      </right>
      <top style="double">
        <color indexed="48"/>
      </top>
      <bottom>
        <color indexed="63"/>
      </bottom>
    </border>
    <border>
      <left style="double">
        <color indexed="10"/>
      </left>
      <right>
        <color indexed="63"/>
      </right>
      <top style="double">
        <color indexed="10"/>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medium"/>
      <top>
        <color indexed="63"/>
      </top>
      <bottom style="thin"/>
    </border>
    <border>
      <left style="thin"/>
      <right style="thin"/>
      <top style="thin"/>
      <bottom>
        <color indexed="63"/>
      </bottom>
    </border>
    <border>
      <left style="medium"/>
      <right>
        <color indexed="63"/>
      </right>
      <top style="medium"/>
      <bottom>
        <color indexed="63"/>
      </bottom>
    </border>
    <border>
      <left style="thin"/>
      <right style="medium"/>
      <top style="medium"/>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double"/>
    </border>
    <border>
      <left style="medium"/>
      <right style="medium"/>
      <top style="thin"/>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thin"/>
      <right>
        <color indexed="63"/>
      </right>
      <top style="medium"/>
      <bottom style="thin"/>
    </border>
    <border>
      <left style="thin"/>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medium"/>
      <right style="thin"/>
      <top style="thin"/>
      <bottom style="thin"/>
    </border>
    <border>
      <left style="medium"/>
      <right style="thin"/>
      <top>
        <color indexed="63"/>
      </top>
      <bottom style="thin"/>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thin"/>
    </border>
    <border>
      <left style="medium"/>
      <right style="medium"/>
      <top style="thin"/>
      <bottom style="thin"/>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thin"/>
      <top style="medium"/>
      <bottom>
        <color indexed="63"/>
      </bottom>
    </border>
    <border>
      <left>
        <color indexed="63"/>
      </left>
      <right>
        <color indexed="63"/>
      </right>
      <top style="medium"/>
      <bottom style="medium"/>
    </border>
    <border>
      <left style="medium"/>
      <right style="thin"/>
      <top style="medium"/>
      <bottom style="medium"/>
    </border>
    <border>
      <left style="medium"/>
      <right>
        <color indexed="63"/>
      </right>
      <top style="medium"/>
      <bottom style="medium"/>
    </border>
    <border>
      <left>
        <color indexed="63"/>
      </left>
      <right style="medium"/>
      <top style="thin"/>
      <bottom style="medium"/>
    </border>
    <border>
      <left>
        <color indexed="63"/>
      </left>
      <right style="thin"/>
      <top>
        <color indexed="63"/>
      </top>
      <bottom style="medium"/>
    </border>
    <border>
      <left style="thin"/>
      <right style="medium"/>
      <top style="thin"/>
      <bottom>
        <color indexed="63"/>
      </bottom>
    </border>
    <border>
      <left>
        <color indexed="63"/>
      </left>
      <right>
        <color indexed="63"/>
      </right>
      <top style="thin"/>
      <bottom style="medium"/>
    </border>
    <border>
      <left>
        <color indexed="63"/>
      </left>
      <right style="medium"/>
      <top style="medium"/>
      <bottom style="thin"/>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medium"/>
      <top style="thin"/>
      <bottom>
        <color indexed="63"/>
      </bottom>
    </border>
    <border>
      <left style="double">
        <color indexed="12"/>
      </left>
      <right>
        <color indexed="63"/>
      </right>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8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Border="1" applyAlignment="1">
      <alignment/>
    </xf>
    <xf numFmtId="0" fontId="5" fillId="0" borderId="0" xfId="0" applyFont="1" applyAlignment="1">
      <alignment/>
    </xf>
    <xf numFmtId="0" fontId="0" fillId="0" borderId="10" xfId="0" applyBorder="1" applyAlignment="1">
      <alignment/>
    </xf>
    <xf numFmtId="0" fontId="5" fillId="0" borderId="0" xfId="0" applyFont="1" applyBorder="1" applyAlignment="1">
      <alignment horizontal="center"/>
    </xf>
    <xf numFmtId="2" fontId="0" fillId="0" borderId="0" xfId="0" applyNumberFormat="1" applyBorder="1" applyAlignment="1">
      <alignment/>
    </xf>
    <xf numFmtId="0" fontId="0" fillId="33" borderId="11" xfId="0" applyFill="1" applyBorder="1" applyAlignment="1">
      <alignment horizontal="left"/>
    </xf>
    <xf numFmtId="0" fontId="0" fillId="33" borderId="12" xfId="0" applyFill="1" applyBorder="1" applyAlignment="1">
      <alignment horizontal="left"/>
    </xf>
    <xf numFmtId="0" fontId="0" fillId="33" borderId="13" xfId="0" applyFill="1" applyBorder="1" applyAlignment="1">
      <alignment horizontal="left"/>
    </xf>
    <xf numFmtId="0" fontId="5" fillId="0" borderId="0" xfId="0" applyFont="1" applyBorder="1" applyAlignment="1" applyProtection="1">
      <alignment horizontal="left"/>
      <protection/>
    </xf>
    <xf numFmtId="0" fontId="0" fillId="0" borderId="0" xfId="0"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0" borderId="0" xfId="0" applyFont="1" applyAlignment="1" applyProtection="1">
      <alignment/>
      <protection/>
    </xf>
    <xf numFmtId="0" fontId="2" fillId="0" borderId="0" xfId="0" applyNumberFormat="1" applyFont="1" applyAlignment="1" applyProtection="1">
      <alignment horizontal="center"/>
      <protection/>
    </xf>
    <xf numFmtId="0" fontId="2" fillId="0" borderId="0" xfId="0" applyNumberFormat="1" applyFont="1" applyBorder="1" applyAlignment="1" applyProtection="1">
      <alignment horizontal="left"/>
      <protection/>
    </xf>
    <xf numFmtId="0" fontId="2" fillId="0" borderId="0" xfId="0" applyNumberFormat="1" applyFont="1" applyBorder="1" applyAlignment="1" applyProtection="1">
      <alignment horizontal="center"/>
      <protection/>
    </xf>
    <xf numFmtId="0" fontId="0" fillId="0" borderId="0" xfId="0" applyNumberFormat="1" applyBorder="1" applyAlignment="1" applyProtection="1">
      <alignment/>
      <protection/>
    </xf>
    <xf numFmtId="0" fontId="2" fillId="0" borderId="10" xfId="0" applyFont="1" applyBorder="1" applyAlignment="1">
      <alignment horizontal="left"/>
    </xf>
    <xf numFmtId="0" fontId="0" fillId="0" borderId="0" xfId="0" applyFill="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0" borderId="21" xfId="0" applyFont="1" applyBorder="1" applyAlignment="1">
      <alignment/>
    </xf>
    <xf numFmtId="0" fontId="13" fillId="0" borderId="0" xfId="0" applyFont="1" applyBorder="1" applyAlignment="1">
      <alignment/>
    </xf>
    <xf numFmtId="0" fontId="14" fillId="0" borderId="0" xfId="0" applyFont="1" applyAlignment="1">
      <alignment/>
    </xf>
    <xf numFmtId="0" fontId="8" fillId="0" borderId="22" xfId="0" applyFont="1" applyBorder="1" applyAlignment="1">
      <alignment/>
    </xf>
    <xf numFmtId="0" fontId="2" fillId="0" borderId="0" xfId="0" applyFont="1" applyBorder="1" applyAlignment="1" applyProtection="1">
      <alignment horizontal="center"/>
      <protection/>
    </xf>
    <xf numFmtId="0" fontId="0" fillId="0" borderId="0" xfId="0" applyBorder="1" applyAlignment="1" applyProtection="1">
      <alignment/>
      <protection/>
    </xf>
    <xf numFmtId="0" fontId="2" fillId="0" borderId="0" xfId="0" applyFont="1" applyBorder="1" applyAlignment="1" applyProtection="1">
      <alignment/>
      <protection/>
    </xf>
    <xf numFmtId="0" fontId="16" fillId="0" borderId="0" xfId="0" applyFont="1" applyAlignment="1">
      <alignment horizontal="right"/>
    </xf>
    <xf numFmtId="0" fontId="17" fillId="0" borderId="23" xfId="0" applyFont="1" applyBorder="1" applyAlignment="1">
      <alignment/>
    </xf>
    <xf numFmtId="0" fontId="17" fillId="0" borderId="24" xfId="0" applyFont="1" applyBorder="1" applyAlignment="1">
      <alignment/>
    </xf>
    <xf numFmtId="0" fontId="17" fillId="0" borderId="25" xfId="0" applyFont="1" applyBorder="1" applyAlignment="1">
      <alignment/>
    </xf>
    <xf numFmtId="0" fontId="17" fillId="0" borderId="0" xfId="0" applyFont="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7" fillId="0" borderId="27" xfId="0" applyFont="1" applyBorder="1" applyAlignment="1">
      <alignment/>
    </xf>
    <xf numFmtId="0" fontId="17" fillId="0" borderId="28" xfId="0" applyFont="1" applyBorder="1" applyAlignment="1">
      <alignment/>
    </xf>
    <xf numFmtId="0" fontId="17" fillId="0" borderId="29" xfId="0" applyFont="1" applyBorder="1" applyAlignment="1">
      <alignment/>
    </xf>
    <xf numFmtId="0" fontId="19" fillId="0" borderId="0" xfId="0" applyFont="1" applyAlignment="1">
      <alignment/>
    </xf>
    <xf numFmtId="0" fontId="0" fillId="0" borderId="0" xfId="0" applyFont="1" applyAlignment="1">
      <alignment/>
    </xf>
    <xf numFmtId="0" fontId="17" fillId="0" borderId="0" xfId="0" applyFont="1" applyBorder="1" applyAlignment="1">
      <alignment/>
    </xf>
    <xf numFmtId="0" fontId="17" fillId="0" borderId="30" xfId="0" applyFont="1" applyBorder="1" applyAlignment="1">
      <alignment/>
    </xf>
    <xf numFmtId="0" fontId="17" fillId="0" borderId="31" xfId="0" applyFont="1" applyBorder="1" applyAlignment="1">
      <alignment horizontal="center" wrapText="1"/>
    </xf>
    <xf numFmtId="0" fontId="17" fillId="0" borderId="11" xfId="0" applyFont="1" applyBorder="1" applyAlignment="1">
      <alignment/>
    </xf>
    <xf numFmtId="0" fontId="17" fillId="0" borderId="32" xfId="0" applyFont="1" applyBorder="1" applyAlignment="1">
      <alignment/>
    </xf>
    <xf numFmtId="0" fontId="17" fillId="0" borderId="33" xfId="0" applyFont="1" applyBorder="1" applyAlignment="1">
      <alignment/>
    </xf>
    <xf numFmtId="0" fontId="17" fillId="0" borderId="26" xfId="0" applyFont="1" applyBorder="1" applyAlignment="1">
      <alignment/>
    </xf>
    <xf numFmtId="0" fontId="17" fillId="0" borderId="34" xfId="0" applyFont="1" applyBorder="1" applyAlignment="1">
      <alignment/>
    </xf>
    <xf numFmtId="0" fontId="17" fillId="0" borderId="35" xfId="0" applyFont="1" applyBorder="1" applyAlignment="1">
      <alignment/>
    </xf>
    <xf numFmtId="0" fontId="17" fillId="0" borderId="36" xfId="0" applyFont="1" applyBorder="1" applyAlignment="1">
      <alignment/>
    </xf>
    <xf numFmtId="0" fontId="17" fillId="0" borderId="37" xfId="0" applyFont="1" applyBorder="1" applyAlignment="1">
      <alignment/>
    </xf>
    <xf numFmtId="0" fontId="17" fillId="0" borderId="38" xfId="0" applyFont="1" applyBorder="1" applyAlignment="1">
      <alignment/>
    </xf>
    <xf numFmtId="0" fontId="17" fillId="0" borderId="39" xfId="0" applyFont="1" applyBorder="1" applyAlignment="1">
      <alignment/>
    </xf>
    <xf numFmtId="0" fontId="17" fillId="0" borderId="40" xfId="0" applyFont="1" applyBorder="1" applyAlignment="1">
      <alignment/>
    </xf>
    <xf numFmtId="0" fontId="0" fillId="0" borderId="39" xfId="0" applyBorder="1" applyAlignment="1">
      <alignment/>
    </xf>
    <xf numFmtId="0" fontId="0" fillId="0" borderId="40" xfId="0" applyBorder="1" applyAlignment="1">
      <alignment/>
    </xf>
    <xf numFmtId="0" fontId="17" fillId="0" borderId="41" xfId="0" applyFont="1" applyBorder="1" applyAlignment="1">
      <alignment horizontal="center" wrapText="1"/>
    </xf>
    <xf numFmtId="0" fontId="0" fillId="33" borderId="0" xfId="0" applyFill="1" applyBorder="1" applyAlignment="1">
      <alignment/>
    </xf>
    <xf numFmtId="0" fontId="17" fillId="0" borderId="10" xfId="0" applyFont="1" applyBorder="1" applyAlignment="1">
      <alignment/>
    </xf>
    <xf numFmtId="43" fontId="0" fillId="0" borderId="0" xfId="0" applyNumberFormat="1" applyAlignment="1">
      <alignment/>
    </xf>
    <xf numFmtId="0" fontId="14" fillId="0" borderId="36" xfId="0" applyFont="1" applyBorder="1" applyAlignment="1">
      <alignment/>
    </xf>
    <xf numFmtId="164" fontId="0" fillId="0" borderId="42" xfId="0" applyNumberFormat="1" applyBorder="1" applyAlignment="1">
      <alignment/>
    </xf>
    <xf numFmtId="43" fontId="0" fillId="34" borderId="43" xfId="0" applyNumberFormat="1" applyFill="1" applyBorder="1" applyAlignment="1" applyProtection="1">
      <alignment/>
      <protection/>
    </xf>
    <xf numFmtId="43" fontId="0" fillId="34" borderId="44" xfId="42" applyFont="1" applyFill="1" applyBorder="1" applyAlignment="1" applyProtection="1">
      <alignment/>
      <protection/>
    </xf>
    <xf numFmtId="40" fontId="0" fillId="34" borderId="13" xfId="42" applyNumberFormat="1" applyFont="1" applyFill="1" applyBorder="1" applyAlignment="1" applyProtection="1">
      <alignment/>
      <protection/>
    </xf>
    <xf numFmtId="40" fontId="0" fillId="34" borderId="45" xfId="42" applyNumberFormat="1" applyFont="1" applyFill="1" applyBorder="1" applyAlignment="1" applyProtection="1">
      <alignment/>
      <protection/>
    </xf>
    <xf numFmtId="14" fontId="0" fillId="35" borderId="46" xfId="0" applyNumberFormat="1" applyFill="1" applyBorder="1" applyAlignment="1" applyProtection="1">
      <alignment horizontal="lef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3" borderId="29" xfId="0" applyFill="1" applyBorder="1" applyAlignment="1" applyProtection="1">
      <alignment horizontal="center"/>
      <protection/>
    </xf>
    <xf numFmtId="0" fontId="0" fillId="33" borderId="49" xfId="0" applyFill="1" applyBorder="1" applyAlignment="1" applyProtection="1">
      <alignment horizontal="center"/>
      <protection/>
    </xf>
    <xf numFmtId="0" fontId="0" fillId="0" borderId="0" xfId="0" applyAlignment="1" applyProtection="1">
      <alignment/>
      <protection/>
    </xf>
    <xf numFmtId="0" fontId="5" fillId="0" borderId="0" xfId="0" applyFont="1" applyAlignment="1" applyProtection="1">
      <alignment/>
      <protection/>
    </xf>
    <xf numFmtId="0" fontId="2" fillId="0" borderId="0" xfId="0" applyFont="1" applyAlignment="1" applyProtection="1">
      <alignment/>
      <protection/>
    </xf>
    <xf numFmtId="0" fontId="0" fillId="0" borderId="0" xfId="0" applyAlignment="1">
      <alignment/>
    </xf>
    <xf numFmtId="0" fontId="5" fillId="0" borderId="0" xfId="0" applyFont="1" applyAlignment="1">
      <alignment/>
    </xf>
    <xf numFmtId="0" fontId="2" fillId="0" borderId="0" xfId="0" applyFont="1" applyAlignment="1">
      <alignment/>
    </xf>
    <xf numFmtId="0" fontId="4" fillId="0" borderId="0" xfId="0" applyFont="1" applyAlignment="1" applyProtection="1">
      <alignment/>
      <protection/>
    </xf>
    <xf numFmtId="43" fontId="0" fillId="34" borderId="12" xfId="42" applyFont="1" applyFill="1" applyBorder="1" applyAlignment="1" applyProtection="1">
      <alignment/>
      <protection/>
    </xf>
    <xf numFmtId="43" fontId="0" fillId="34" borderId="49" xfId="42" applyFont="1" applyFill="1" applyBorder="1" applyAlignment="1" applyProtection="1">
      <alignment/>
      <protection/>
    </xf>
    <xf numFmtId="43" fontId="5" fillId="0" borderId="0" xfId="42" applyFont="1" applyBorder="1" applyAlignment="1">
      <alignment horizontal="center"/>
    </xf>
    <xf numFmtId="43" fontId="2" fillId="0" borderId="0" xfId="42" applyFont="1" applyAlignment="1">
      <alignment horizontal="center"/>
    </xf>
    <xf numFmtId="43" fontId="1" fillId="0" borderId="50" xfId="42" applyFont="1" applyFill="1" applyBorder="1" applyAlignment="1" applyProtection="1">
      <alignment/>
      <protection/>
    </xf>
    <xf numFmtId="0" fontId="0" fillId="0" borderId="0" xfId="0" applyAlignment="1" applyProtection="1">
      <alignment horizontal="center"/>
      <protection/>
    </xf>
    <xf numFmtId="0" fontId="3" fillId="0" borderId="0" xfId="0" applyFont="1" applyAlignment="1" applyProtection="1">
      <alignment/>
      <protection/>
    </xf>
    <xf numFmtId="0" fontId="20" fillId="0" borderId="0" xfId="0" applyFont="1" applyAlignment="1" applyProtection="1">
      <alignment/>
      <protection/>
    </xf>
    <xf numFmtId="174" fontId="21" fillId="0" borderId="31" xfId="42" applyNumberFormat="1" applyFont="1" applyBorder="1" applyAlignment="1" applyProtection="1">
      <alignment/>
      <protection/>
    </xf>
    <xf numFmtId="0" fontId="0" fillId="33" borderId="51" xfId="0" applyFill="1" applyBorder="1" applyAlignment="1">
      <alignment horizontal="left"/>
    </xf>
    <xf numFmtId="0" fontId="22" fillId="0" borderId="0" xfId="0" applyFont="1" applyBorder="1" applyAlignment="1">
      <alignment/>
    </xf>
    <xf numFmtId="0" fontId="7" fillId="0" borderId="0" xfId="0" applyFont="1" applyBorder="1" applyAlignment="1">
      <alignment/>
    </xf>
    <xf numFmtId="0" fontId="23" fillId="0" borderId="0" xfId="0" applyFont="1" applyBorder="1" applyAlignment="1">
      <alignment/>
    </xf>
    <xf numFmtId="164"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4" fontId="0" fillId="0" borderId="0" xfId="0" applyNumberFormat="1" applyAlignment="1">
      <alignment/>
    </xf>
    <xf numFmtId="0" fontId="0" fillId="0" borderId="52" xfId="0" applyBorder="1" applyAlignment="1">
      <alignment/>
    </xf>
    <xf numFmtId="0" fontId="0" fillId="0" borderId="48" xfId="0" applyBorder="1" applyAlignment="1">
      <alignment/>
    </xf>
    <xf numFmtId="174" fontId="3" fillId="0" borderId="53" xfId="42" applyNumberFormat="1" applyFont="1" applyBorder="1" applyAlignment="1" applyProtection="1">
      <alignment/>
      <protection/>
    </xf>
    <xf numFmtId="0" fontId="0" fillId="0" borderId="12" xfId="0" applyBorder="1" applyAlignment="1">
      <alignment horizontal="center"/>
    </xf>
    <xf numFmtId="0" fontId="0" fillId="0" borderId="54" xfId="0" applyBorder="1" applyAlignment="1">
      <alignment horizontal="center"/>
    </xf>
    <xf numFmtId="0" fontId="0" fillId="0" borderId="13" xfId="0" applyBorder="1" applyAlignment="1">
      <alignment horizontal="center"/>
    </xf>
    <xf numFmtId="0" fontId="0" fillId="0" borderId="45" xfId="0" applyBorder="1" applyAlignment="1">
      <alignment horizontal="center"/>
    </xf>
    <xf numFmtId="174" fontId="3" fillId="0" borderId="55" xfId="42" applyNumberFormat="1" applyFont="1" applyFill="1" applyBorder="1" applyAlignment="1" applyProtection="1">
      <alignment/>
      <protection/>
    </xf>
    <xf numFmtId="174" fontId="3" fillId="0" borderId="56" xfId="42" applyNumberFormat="1" applyFont="1" applyFill="1" applyBorder="1" applyAlignment="1" applyProtection="1">
      <alignment/>
      <protection/>
    </xf>
    <xf numFmtId="174" fontId="3" fillId="0" borderId="49" xfId="42" applyNumberFormat="1" applyFont="1" applyFill="1" applyBorder="1" applyAlignment="1" applyProtection="1">
      <alignment/>
      <protection/>
    </xf>
    <xf numFmtId="0" fontId="0" fillId="36" borderId="57" xfId="0" applyFill="1" applyBorder="1" applyAlignment="1" applyProtection="1">
      <alignment/>
      <protection locked="0"/>
    </xf>
    <xf numFmtId="14" fontId="0" fillId="36" borderId="58" xfId="0" applyNumberFormat="1" applyFill="1" applyBorder="1" applyAlignment="1" applyProtection="1">
      <alignment/>
      <protection locked="0"/>
    </xf>
    <xf numFmtId="43" fontId="0" fillId="36" borderId="59" xfId="42" applyFont="1" applyFill="1" applyBorder="1" applyAlignment="1" applyProtection="1">
      <alignment/>
      <protection locked="0"/>
    </xf>
    <xf numFmtId="43" fontId="0" fillId="36" borderId="44" xfId="42" applyFont="1" applyFill="1" applyBorder="1" applyAlignment="1" applyProtection="1">
      <alignment/>
      <protection locked="0"/>
    </xf>
    <xf numFmtId="14" fontId="0" fillId="36" borderId="60" xfId="0" applyNumberFormat="1" applyFill="1" applyBorder="1" applyAlignment="1" applyProtection="1">
      <alignment/>
      <protection locked="0"/>
    </xf>
    <xf numFmtId="43" fontId="0" fillId="36" borderId="61" xfId="42" applyFont="1" applyFill="1" applyBorder="1" applyAlignment="1" applyProtection="1">
      <alignment/>
      <protection locked="0"/>
    </xf>
    <xf numFmtId="43" fontId="0" fillId="36" borderId="45" xfId="42" applyFont="1" applyFill="1" applyBorder="1" applyAlignment="1" applyProtection="1">
      <alignment/>
      <protection locked="0"/>
    </xf>
    <xf numFmtId="43" fontId="0" fillId="0" borderId="0" xfId="0" applyNumberFormat="1" applyAlignment="1" applyProtection="1">
      <alignment/>
      <protection locked="0"/>
    </xf>
    <xf numFmtId="43" fontId="0" fillId="0" borderId="62" xfId="0" applyNumberFormat="1" applyBorder="1" applyAlignment="1" applyProtection="1">
      <alignment/>
      <protection locked="0"/>
    </xf>
    <xf numFmtId="0" fontId="0" fillId="0" borderId="0" xfId="0" applyAlignment="1" applyProtection="1">
      <alignment/>
      <protection locked="0"/>
    </xf>
    <xf numFmtId="174" fontId="2" fillId="0" borderId="55" xfId="0" applyNumberFormat="1" applyFont="1" applyBorder="1" applyAlignment="1" applyProtection="1">
      <alignment/>
      <protection locked="0"/>
    </xf>
    <xf numFmtId="174" fontId="2" fillId="0" borderId="12" xfId="0" applyNumberFormat="1" applyFont="1" applyBorder="1" applyAlignment="1" applyProtection="1">
      <alignment/>
      <protection locked="0"/>
    </xf>
    <xf numFmtId="174" fontId="0" fillId="0" borderId="12" xfId="0" applyNumberFormat="1" applyBorder="1" applyAlignment="1" applyProtection="1">
      <alignment/>
      <protection locked="0"/>
    </xf>
    <xf numFmtId="0" fontId="2" fillId="0" borderId="0" xfId="0" applyFont="1" applyBorder="1" applyAlignment="1" applyProtection="1">
      <alignment/>
      <protection/>
    </xf>
    <xf numFmtId="43" fontId="1" fillId="0" borderId="63" xfId="42" applyFont="1" applyFill="1" applyBorder="1" applyAlignment="1" applyProtection="1">
      <alignment/>
      <protection/>
    </xf>
    <xf numFmtId="0" fontId="0" fillId="0" borderId="64" xfId="0" applyBorder="1" applyAlignment="1" applyProtection="1">
      <alignment/>
      <protection/>
    </xf>
    <xf numFmtId="0" fontId="0" fillId="0" borderId="65" xfId="0" applyBorder="1" applyAlignment="1" applyProtection="1">
      <alignment/>
      <protection/>
    </xf>
    <xf numFmtId="0" fontId="2" fillId="0" borderId="66" xfId="0" applyFont="1" applyBorder="1" applyAlignment="1" applyProtection="1">
      <alignment/>
      <protection/>
    </xf>
    <xf numFmtId="0" fontId="0" fillId="0" borderId="67" xfId="0" applyBorder="1" applyAlignment="1" applyProtection="1">
      <alignment/>
      <protection/>
    </xf>
    <xf numFmtId="0" fontId="2" fillId="0" borderId="68" xfId="0" applyFont="1" applyBorder="1" applyAlignment="1" applyProtection="1">
      <alignment/>
      <protection/>
    </xf>
    <xf numFmtId="0" fontId="0" fillId="0" borderId="69" xfId="0" applyBorder="1" applyAlignment="1" applyProtection="1">
      <alignment/>
      <protection/>
    </xf>
    <xf numFmtId="0" fontId="0" fillId="0" borderId="70" xfId="0" applyBorder="1" applyAlignment="1" applyProtection="1">
      <alignment/>
      <protection/>
    </xf>
    <xf numFmtId="0" fontId="2" fillId="0" borderId="66" xfId="0" applyFont="1" applyBorder="1" applyAlignment="1" applyProtection="1">
      <alignment/>
      <protection/>
    </xf>
    <xf numFmtId="0" fontId="8" fillId="0" borderId="66" xfId="0" applyFont="1" applyBorder="1" applyAlignment="1" applyProtection="1">
      <alignment/>
      <protection/>
    </xf>
    <xf numFmtId="0" fontId="8" fillId="0" borderId="71" xfId="0" applyFont="1" applyBorder="1" applyAlignment="1" applyProtection="1">
      <alignment/>
      <protection/>
    </xf>
    <xf numFmtId="0" fontId="23" fillId="0" borderId="0" xfId="0" applyFont="1" applyBorder="1" applyAlignment="1" applyProtection="1">
      <alignment/>
      <protection/>
    </xf>
    <xf numFmtId="0" fontId="23" fillId="0" borderId="69" xfId="0" applyFont="1" applyBorder="1" applyAlignment="1" applyProtection="1">
      <alignment/>
      <protection/>
    </xf>
    <xf numFmtId="0" fontId="0" fillId="0" borderId="0" xfId="0" applyFont="1" applyBorder="1" applyAlignment="1" applyProtection="1">
      <alignment/>
      <protection/>
    </xf>
    <xf numFmtId="0" fontId="0" fillId="0" borderId="0" xfId="0" applyAlignment="1">
      <alignment wrapText="1"/>
    </xf>
    <xf numFmtId="43" fontId="0" fillId="0" borderId="0" xfId="42" applyFont="1" applyAlignment="1">
      <alignment wrapText="1"/>
    </xf>
    <xf numFmtId="0" fontId="0" fillId="0" borderId="0" xfId="0" applyFill="1" applyAlignment="1">
      <alignment wrapText="1"/>
    </xf>
    <xf numFmtId="0" fontId="2" fillId="0" borderId="0" xfId="0" applyFont="1" applyAlignment="1">
      <alignment wrapText="1"/>
    </xf>
    <xf numFmtId="0" fontId="0" fillId="0" borderId="0" xfId="0" applyFill="1" applyBorder="1" applyAlignment="1" applyProtection="1">
      <alignment horizontal="left"/>
      <protection/>
    </xf>
    <xf numFmtId="0" fontId="0" fillId="0" borderId="12" xfId="0" applyBorder="1" applyAlignment="1" applyProtection="1">
      <alignment/>
      <protection/>
    </xf>
    <xf numFmtId="14" fontId="0" fillId="36" borderId="72" xfId="0" applyNumberFormat="1" applyFill="1" applyBorder="1" applyAlignment="1" applyProtection="1">
      <alignment horizontal="center"/>
      <protection locked="0"/>
    </xf>
    <xf numFmtId="14" fontId="0" fillId="36" borderId="73" xfId="0" applyNumberFormat="1" applyFill="1" applyBorder="1" applyAlignment="1" applyProtection="1">
      <alignment horizontal="center"/>
      <protection locked="0"/>
    </xf>
    <xf numFmtId="14" fontId="0" fillId="36" borderId="59" xfId="0" applyNumberFormat="1" applyFill="1" applyBorder="1" applyAlignment="1" applyProtection="1">
      <alignment horizontal="center"/>
      <protection locked="0"/>
    </xf>
    <xf numFmtId="14" fontId="0" fillId="36" borderId="61" xfId="0" applyNumberFormat="1" applyFill="1" applyBorder="1" applyAlignment="1" applyProtection="1">
      <alignment horizontal="center"/>
      <protection locked="0"/>
    </xf>
    <xf numFmtId="0" fontId="27" fillId="0" borderId="17" xfId="0" applyFont="1" applyBorder="1" applyAlignment="1">
      <alignment/>
    </xf>
    <xf numFmtId="172" fontId="2" fillId="0" borderId="55" xfId="0" applyNumberFormat="1" applyFont="1" applyBorder="1" applyAlignment="1" applyProtection="1">
      <alignment/>
      <protection locked="0"/>
    </xf>
    <xf numFmtId="172" fontId="2" fillId="0" borderId="12" xfId="0" applyNumberFormat="1" applyFont="1" applyBorder="1" applyAlignment="1" applyProtection="1">
      <alignment/>
      <protection locked="0"/>
    </xf>
    <xf numFmtId="0" fontId="11" fillId="0" borderId="0" xfId="0" applyFont="1" applyAlignment="1" applyProtection="1">
      <alignment horizontal="center"/>
      <protection/>
    </xf>
    <xf numFmtId="0" fontId="5" fillId="0" borderId="0" xfId="0" applyFont="1" applyBorder="1" applyAlignment="1" applyProtection="1">
      <alignment horizontal="center"/>
      <protection/>
    </xf>
    <xf numFmtId="0" fontId="0" fillId="0" borderId="47" xfId="0" applyBorder="1" applyAlignment="1">
      <alignment/>
    </xf>
    <xf numFmtId="0" fontId="0" fillId="0" borderId="39" xfId="0" applyBorder="1" applyAlignment="1">
      <alignment horizontal="right"/>
    </xf>
    <xf numFmtId="0" fontId="0" fillId="0" borderId="74" xfId="0" applyBorder="1" applyAlignment="1">
      <alignment/>
    </xf>
    <xf numFmtId="0" fontId="0" fillId="0" borderId="75" xfId="0" applyBorder="1" applyAlignment="1">
      <alignment/>
    </xf>
    <xf numFmtId="174" fontId="2" fillId="0" borderId="0" xfId="0" applyNumberFormat="1" applyFont="1" applyBorder="1" applyAlignment="1" applyProtection="1">
      <alignment/>
      <protection locked="0"/>
    </xf>
    <xf numFmtId="174" fontId="0" fillId="0" borderId="0" xfId="0" applyNumberFormat="1" applyBorder="1" applyAlignment="1" applyProtection="1">
      <alignment/>
      <protection locked="0"/>
    </xf>
    <xf numFmtId="172" fontId="2" fillId="0" borderId="0" xfId="0" applyNumberFormat="1" applyFont="1" applyBorder="1" applyAlignment="1" applyProtection="1">
      <alignment/>
      <protection locked="0"/>
    </xf>
    <xf numFmtId="43" fontId="1" fillId="0" borderId="0" xfId="42" applyFont="1" applyBorder="1" applyAlignment="1" applyProtection="1">
      <alignment/>
      <protection/>
    </xf>
    <xf numFmtId="176" fontId="1" fillId="0" borderId="0" xfId="42" applyNumberFormat="1" applyFont="1" applyBorder="1" applyAlignment="1" applyProtection="1">
      <alignment/>
      <protection/>
    </xf>
    <xf numFmtId="164" fontId="0" fillId="0" borderId="12" xfId="0" applyNumberFormat="1" applyFill="1" applyBorder="1" applyAlignment="1" applyProtection="1">
      <alignment/>
      <protection/>
    </xf>
    <xf numFmtId="0" fontId="0" fillId="0" borderId="0" xfId="0" applyAlignment="1">
      <alignment horizontal="right"/>
    </xf>
    <xf numFmtId="43" fontId="3" fillId="0" borderId="0" xfId="42" applyFont="1" applyFill="1" applyBorder="1" applyAlignment="1" applyProtection="1">
      <alignment horizontal="center"/>
      <protection locked="0"/>
    </xf>
    <xf numFmtId="176" fontId="0" fillId="0" borderId="0" xfId="42" applyNumberFormat="1" applyFont="1" applyAlignment="1" applyProtection="1">
      <alignment/>
      <protection/>
    </xf>
    <xf numFmtId="0" fontId="0" fillId="0" borderId="12" xfId="0" applyBorder="1" applyAlignment="1">
      <alignment/>
    </xf>
    <xf numFmtId="174" fontId="0" fillId="0" borderId="12" xfId="42" applyNumberFormat="1" applyFont="1" applyFill="1" applyBorder="1" applyAlignment="1" applyProtection="1">
      <alignment/>
      <protection locked="0"/>
    </xf>
    <xf numFmtId="174" fontId="0" fillId="0" borderId="12" xfId="42" applyNumberFormat="1" applyFont="1" applyFill="1" applyBorder="1" applyAlignment="1" applyProtection="1">
      <alignment/>
      <protection locked="0"/>
    </xf>
    <xf numFmtId="14" fontId="0" fillId="0" borderId="12" xfId="0" applyNumberFormat="1" applyFill="1" applyBorder="1" applyAlignment="1" applyProtection="1">
      <alignment horizontal="left" wrapText="1"/>
      <protection locked="0"/>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Border="1" applyAlignment="1" quotePrefix="1">
      <alignment horizontal="right"/>
    </xf>
    <xf numFmtId="0" fontId="11" fillId="0" borderId="0" xfId="0" applyFont="1" applyBorder="1" applyAlignment="1">
      <alignment horizontal="right"/>
    </xf>
    <xf numFmtId="0" fontId="25" fillId="0" borderId="47" xfId="0" applyFont="1" applyBorder="1" applyAlignment="1">
      <alignment/>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8"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0" fillId="0" borderId="76" xfId="0" applyFont="1" applyBorder="1" applyAlignment="1">
      <alignment/>
    </xf>
    <xf numFmtId="0" fontId="0" fillId="0" borderId="77" xfId="0" applyFont="1" applyBorder="1" applyAlignment="1">
      <alignment/>
    </xf>
    <xf numFmtId="0" fontId="0" fillId="0" borderId="78" xfId="0" applyFont="1" applyBorder="1" applyAlignment="1">
      <alignment/>
    </xf>
    <xf numFmtId="0" fontId="0" fillId="0" borderId="79" xfId="0" applyFont="1" applyBorder="1" applyAlignment="1">
      <alignment/>
    </xf>
    <xf numFmtId="0" fontId="0" fillId="0" borderId="80" xfId="0" applyFont="1" applyBorder="1" applyAlignment="1">
      <alignment/>
    </xf>
    <xf numFmtId="0" fontId="0" fillId="0" borderId="81" xfId="0" applyFont="1" applyBorder="1" applyAlignment="1">
      <alignment/>
    </xf>
    <xf numFmtId="0" fontId="0" fillId="0" borderId="82" xfId="0" applyFont="1" applyBorder="1" applyAlignment="1">
      <alignment/>
    </xf>
    <xf numFmtId="0" fontId="2" fillId="0" borderId="0" xfId="0" applyFont="1" applyFill="1" applyBorder="1" applyAlignment="1" applyProtection="1">
      <alignment horizontal="center"/>
      <protection locked="0"/>
    </xf>
    <xf numFmtId="0" fontId="2" fillId="0" borderId="0" xfId="0" applyFont="1" applyFill="1" applyBorder="1" applyAlignment="1">
      <alignment/>
    </xf>
    <xf numFmtId="0" fontId="6" fillId="0" borderId="0" xfId="0" applyFont="1" applyFill="1" applyBorder="1" applyAlignment="1" applyProtection="1">
      <alignment horizontal="left"/>
      <protection locked="0"/>
    </xf>
    <xf numFmtId="0" fontId="20" fillId="0" borderId="0" xfId="0" applyFont="1" applyFill="1" applyBorder="1" applyAlignment="1">
      <alignment/>
    </xf>
    <xf numFmtId="0" fontId="2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182" fontId="6" fillId="0" borderId="0" xfId="0" applyNumberFormat="1" applyFont="1" applyFill="1" applyBorder="1" applyAlignment="1" applyProtection="1">
      <alignment horizontal="center"/>
      <protection/>
    </xf>
    <xf numFmtId="0" fontId="0" fillId="0" borderId="83" xfId="0" applyFont="1" applyBorder="1" applyAlignment="1" applyProtection="1">
      <alignment wrapText="1"/>
      <protection/>
    </xf>
    <xf numFmtId="0" fontId="8" fillId="0" borderId="0" xfId="0" applyFont="1" applyAlignment="1" applyProtection="1">
      <alignment horizontal="right"/>
      <protection/>
    </xf>
    <xf numFmtId="0" fontId="2"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181" fontId="0" fillId="0" borderId="0" xfId="0" applyNumberFormat="1" applyFont="1" applyFill="1" applyBorder="1" applyAlignment="1" applyProtection="1">
      <alignment/>
      <protection/>
    </xf>
    <xf numFmtId="181" fontId="0" fillId="0" borderId="0" xfId="0" applyNumberFormat="1" applyFill="1" applyBorder="1" applyAlignment="1" applyProtection="1">
      <alignment/>
      <protection/>
    </xf>
    <xf numFmtId="14" fontId="0" fillId="0" borderId="0" xfId="0" applyNumberFormat="1" applyFill="1" applyBorder="1" applyAlignment="1" applyProtection="1">
      <alignment/>
      <protection locked="0"/>
    </xf>
    <xf numFmtId="49" fontId="0" fillId="0" borderId="0" xfId="0" applyNumberFormat="1" applyFill="1" applyBorder="1" applyAlignment="1" applyProtection="1">
      <alignment horizontal="center" wrapText="1"/>
      <protection locked="0"/>
    </xf>
    <xf numFmtId="43" fontId="0" fillId="0" borderId="0" xfId="42" applyFont="1" applyFill="1" applyBorder="1" applyAlignment="1" applyProtection="1">
      <alignment horizontal="left"/>
      <protection locked="0"/>
    </xf>
    <xf numFmtId="43" fontId="0" fillId="0" borderId="0" xfId="42" applyFont="1" applyFill="1" applyBorder="1" applyAlignment="1" applyProtection="1">
      <alignment/>
      <protection locked="0"/>
    </xf>
    <xf numFmtId="14" fontId="2" fillId="0" borderId="0" xfId="0" applyNumberFormat="1" applyFont="1" applyFill="1" applyBorder="1" applyAlignment="1" applyProtection="1">
      <alignment/>
      <protection/>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0" borderId="0" xfId="0" applyFill="1" applyBorder="1" applyAlignment="1" applyProtection="1">
      <alignment/>
      <protection/>
    </xf>
    <xf numFmtId="0" fontId="20"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43" fontId="1" fillId="0" borderId="0" xfId="42" applyNumberFormat="1" applyFont="1" applyFill="1" applyBorder="1" applyAlignment="1" applyProtection="1">
      <alignment/>
      <protection/>
    </xf>
    <xf numFmtId="43" fontId="21" fillId="0" borderId="0" xfId="42" applyNumberFormat="1" applyFont="1" applyFill="1" applyBorder="1" applyAlignment="1" applyProtection="1">
      <alignment/>
      <protection/>
    </xf>
    <xf numFmtId="0" fontId="6" fillId="0" borderId="0" xfId="0" applyFont="1" applyFill="1" applyBorder="1" applyAlignment="1" applyProtection="1">
      <alignment horizontal="left"/>
      <protection/>
    </xf>
    <xf numFmtId="0" fontId="0" fillId="0" borderId="84" xfId="0" applyFont="1" applyBorder="1" applyAlignment="1" applyProtection="1">
      <alignment/>
      <protection/>
    </xf>
    <xf numFmtId="0" fontId="0" fillId="0" borderId="83" xfId="0" applyFont="1" applyBorder="1" applyAlignment="1" applyProtection="1">
      <alignment/>
      <protection/>
    </xf>
    <xf numFmtId="0" fontId="0" fillId="0" borderId="39" xfId="0" applyBorder="1" applyAlignment="1">
      <alignment/>
    </xf>
    <xf numFmtId="0" fontId="0" fillId="0" borderId="83" xfId="0" applyFont="1" applyBorder="1" applyAlignment="1" applyProtection="1">
      <alignment horizontal="left"/>
      <protection/>
    </xf>
    <xf numFmtId="164" fontId="0" fillId="0" borderId="0" xfId="0" applyNumberFormat="1" applyFill="1" applyBorder="1" applyAlignment="1" applyProtection="1">
      <alignment/>
      <protection/>
    </xf>
    <xf numFmtId="0" fontId="2" fillId="0" borderId="0" xfId="0" applyFont="1" applyFill="1" applyBorder="1" applyAlignment="1" applyProtection="1">
      <alignment horizontal="center"/>
      <protection/>
    </xf>
    <xf numFmtId="174" fontId="0" fillId="0" borderId="0" xfId="0" applyNumberFormat="1" applyFill="1" applyBorder="1" applyAlignment="1">
      <alignment/>
    </xf>
    <xf numFmtId="172" fontId="0" fillId="0" borderId="0" xfId="0" applyNumberFormat="1" applyFill="1" applyBorder="1" applyAlignment="1">
      <alignment/>
    </xf>
    <xf numFmtId="172" fontId="0" fillId="0" borderId="0" xfId="0" applyNumberFormat="1" applyFont="1" applyFill="1" applyBorder="1" applyAlignment="1">
      <alignment/>
    </xf>
    <xf numFmtId="0" fontId="2" fillId="0" borderId="56" xfId="0" applyFont="1" applyBorder="1" applyAlignment="1">
      <alignment vertical="center"/>
    </xf>
    <xf numFmtId="0" fontId="2" fillId="0" borderId="84" xfId="0" applyFont="1" applyBorder="1" applyAlignment="1">
      <alignment horizontal="center" vertical="center"/>
    </xf>
    <xf numFmtId="0" fontId="2" fillId="0" borderId="55" xfId="0" applyFont="1" applyBorder="1" applyAlignment="1">
      <alignment horizontal="center" vertical="center"/>
    </xf>
    <xf numFmtId="0" fontId="0" fillId="0" borderId="83" xfId="0" applyFont="1" applyBorder="1" applyAlignment="1">
      <alignment horizontal="left"/>
    </xf>
    <xf numFmtId="0" fontId="3" fillId="0" borderId="0" xfId="0" applyFont="1" applyAlignment="1">
      <alignment/>
    </xf>
    <xf numFmtId="174" fontId="0" fillId="0" borderId="0" xfId="42" applyNumberFormat="1" applyFont="1" applyBorder="1" applyAlignment="1">
      <alignment/>
    </xf>
    <xf numFmtId="174" fontId="0" fillId="37" borderId="0" xfId="42" applyNumberFormat="1" applyFont="1" applyFill="1" applyBorder="1" applyAlignment="1">
      <alignment/>
    </xf>
    <xf numFmtId="0" fontId="2" fillId="0" borderId="0" xfId="0" applyNumberFormat="1" applyFont="1" applyBorder="1" applyAlignment="1">
      <alignment horizontal="left"/>
    </xf>
    <xf numFmtId="43" fontId="1" fillId="0" borderId="85" xfId="42" applyFont="1" applyFill="1" applyBorder="1" applyAlignment="1" applyProtection="1">
      <alignment/>
      <protection/>
    </xf>
    <xf numFmtId="2" fontId="0" fillId="0" borderId="0" xfId="0" applyNumberFormat="1" applyAlignment="1">
      <alignment/>
    </xf>
    <xf numFmtId="0" fontId="17" fillId="0" borderId="10" xfId="0" applyFont="1" applyBorder="1" applyAlignment="1">
      <alignment horizontal="left"/>
    </xf>
    <xf numFmtId="0" fontId="1" fillId="0" borderId="30" xfId="0" applyFont="1" applyBorder="1" applyAlignment="1">
      <alignment horizontal="left" vertical="top"/>
    </xf>
    <xf numFmtId="0" fontId="1" fillId="0" borderId="0" xfId="0" applyFont="1" applyBorder="1" applyAlignment="1">
      <alignment horizontal="left" vertical="top"/>
    </xf>
    <xf numFmtId="0" fontId="1" fillId="0" borderId="40" xfId="0" applyFont="1" applyBorder="1" applyAlignment="1">
      <alignment horizontal="left" vertical="top"/>
    </xf>
    <xf numFmtId="0" fontId="0" fillId="0" borderId="30" xfId="0" applyBorder="1" applyAlignment="1">
      <alignment horizontal="center"/>
    </xf>
    <xf numFmtId="0" fontId="0" fillId="0" borderId="40" xfId="0" applyBorder="1" applyAlignment="1">
      <alignment horizontal="center"/>
    </xf>
    <xf numFmtId="0" fontId="1" fillId="0" borderId="40" xfId="0" applyFont="1" applyBorder="1" applyAlignment="1">
      <alignment horizontal="center"/>
    </xf>
    <xf numFmtId="0" fontId="17" fillId="0" borderId="30" xfId="0" applyFont="1" applyBorder="1" applyAlignment="1">
      <alignment horizontal="left" vertical="top"/>
    </xf>
    <xf numFmtId="0" fontId="17" fillId="0" borderId="0" xfId="0" applyFont="1" applyBorder="1" applyAlignment="1">
      <alignment horizontal="left" vertical="top"/>
    </xf>
    <xf numFmtId="0" fontId="17" fillId="0" borderId="40" xfId="0" applyFont="1" applyBorder="1" applyAlignment="1">
      <alignment horizontal="left" vertical="top"/>
    </xf>
    <xf numFmtId="0" fontId="6" fillId="0" borderId="86" xfId="0" applyFont="1" applyBorder="1" applyAlignment="1" quotePrefix="1">
      <alignment horizontal="left" vertical="center"/>
    </xf>
    <xf numFmtId="43" fontId="14" fillId="0" borderId="33" xfId="0" applyNumberFormat="1" applyFont="1" applyBorder="1" applyAlignment="1">
      <alignment/>
    </xf>
    <xf numFmtId="43" fontId="14" fillId="0" borderId="61" xfId="0" applyNumberFormat="1" applyFont="1" applyBorder="1" applyAlignment="1">
      <alignment/>
    </xf>
    <xf numFmtId="0" fontId="0" fillId="0" borderId="0" xfId="0" applyFont="1" applyFill="1" applyBorder="1" applyAlignment="1">
      <alignment horizontal="left"/>
    </xf>
    <xf numFmtId="0" fontId="0" fillId="0" borderId="54" xfId="0" applyFont="1" applyBorder="1" applyAlignment="1">
      <alignment horizontal="left"/>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ont="1" applyFill="1" applyBorder="1" applyAlignment="1" applyProtection="1">
      <alignment/>
      <protection/>
    </xf>
    <xf numFmtId="174" fontId="2" fillId="0" borderId="0" xfId="0" applyNumberFormat="1" applyFont="1" applyFill="1" applyBorder="1" applyAlignment="1" applyProtection="1">
      <alignment/>
      <protection locked="0"/>
    </xf>
    <xf numFmtId="172" fontId="2" fillId="0" borderId="0" xfId="0" applyNumberFormat="1" applyFont="1" applyFill="1" applyBorder="1" applyAlignment="1" applyProtection="1">
      <alignment/>
      <protection locked="0"/>
    </xf>
    <xf numFmtId="174" fontId="0" fillId="0" borderId="0" xfId="0" applyNumberFormat="1" applyFill="1" applyBorder="1" applyAlignment="1" applyProtection="1">
      <alignment/>
      <protection locked="0"/>
    </xf>
    <xf numFmtId="0" fontId="0" fillId="0" borderId="0" xfId="0" applyFill="1" applyBorder="1" applyAlignment="1">
      <alignment/>
    </xf>
    <xf numFmtId="0" fontId="17" fillId="0" borderId="0" xfId="0" applyFont="1" applyFill="1" applyBorder="1" applyAlignment="1">
      <alignment/>
    </xf>
    <xf numFmtId="0" fontId="2" fillId="0" borderId="0" xfId="0" applyFont="1" applyBorder="1" applyAlignment="1">
      <alignment/>
    </xf>
    <xf numFmtId="174" fontId="1" fillId="0" borderId="55" xfId="42" applyNumberFormat="1" applyFont="1" applyFill="1" applyBorder="1" applyAlignment="1" applyProtection="1">
      <alignment/>
      <protection/>
    </xf>
    <xf numFmtId="174" fontId="1" fillId="0" borderId="31" xfId="42" applyNumberFormat="1" applyFont="1" applyFill="1" applyBorder="1" applyAlignment="1" applyProtection="1">
      <alignment/>
      <protection/>
    </xf>
    <xf numFmtId="0" fontId="0" fillId="0" borderId="0" xfId="0" applyBorder="1" applyAlignment="1">
      <alignment/>
    </xf>
    <xf numFmtId="0" fontId="17" fillId="0" borderId="31" xfId="0" applyFont="1" applyBorder="1" applyAlignment="1">
      <alignment horizontal="center" vertical="center" wrapText="1"/>
    </xf>
    <xf numFmtId="0" fontId="0" fillId="0" borderId="0" xfId="0" applyFont="1" applyAlignment="1">
      <alignment/>
    </xf>
    <xf numFmtId="0" fontId="5" fillId="38" borderId="0" xfId="0" applyNumberFormat="1" applyFont="1" applyFill="1" applyAlignment="1">
      <alignment horizontal="center"/>
    </xf>
    <xf numFmtId="0" fontId="5" fillId="38" borderId="0" xfId="0" applyFont="1" applyFill="1" applyAlignment="1">
      <alignment horizontal="center"/>
    </xf>
    <xf numFmtId="0" fontId="5" fillId="38" borderId="0" xfId="0" applyFont="1" applyFill="1" applyAlignment="1">
      <alignment/>
    </xf>
    <xf numFmtId="0" fontId="0" fillId="38" borderId="0" xfId="0" applyFill="1" applyAlignment="1">
      <alignment/>
    </xf>
    <xf numFmtId="0" fontId="7" fillId="38" borderId="0" xfId="0" applyFont="1" applyFill="1" applyAlignment="1">
      <alignment/>
    </xf>
    <xf numFmtId="0" fontId="10" fillId="38" borderId="0" xfId="0" applyFont="1" applyFill="1" applyAlignment="1">
      <alignment/>
    </xf>
    <xf numFmtId="0" fontId="2" fillId="38" borderId="0" xfId="0" applyFont="1" applyFill="1" applyAlignment="1">
      <alignment/>
    </xf>
    <xf numFmtId="0" fontId="20" fillId="38" borderId="0" xfId="0" applyFont="1" applyFill="1" applyAlignment="1">
      <alignment horizontal="right"/>
    </xf>
    <xf numFmtId="0" fontId="20" fillId="38" borderId="0" xfId="0" applyFont="1" applyFill="1" applyAlignment="1">
      <alignment horizontal="center"/>
    </xf>
    <xf numFmtId="0" fontId="6" fillId="38" borderId="0" xfId="0" applyFont="1" applyFill="1" applyBorder="1" applyAlignment="1" applyProtection="1">
      <alignment horizontal="center"/>
      <protection/>
    </xf>
    <xf numFmtId="0" fontId="6" fillId="38" borderId="0" xfId="0" applyFont="1" applyFill="1" applyAlignment="1" applyProtection="1">
      <alignment/>
      <protection/>
    </xf>
    <xf numFmtId="0" fontId="0" fillId="38" borderId="0" xfId="0" applyFill="1" applyAlignment="1" applyProtection="1">
      <alignment/>
      <protection/>
    </xf>
    <xf numFmtId="0" fontId="10" fillId="38" borderId="0" xfId="0" applyFont="1" applyFill="1" applyAlignment="1" applyProtection="1">
      <alignment/>
      <protection/>
    </xf>
    <xf numFmtId="0" fontId="6" fillId="38" borderId="0" xfId="0" applyFont="1" applyFill="1" applyAlignment="1">
      <alignment/>
    </xf>
    <xf numFmtId="0" fontId="20" fillId="38" borderId="0" xfId="0" applyFont="1" applyFill="1" applyAlignment="1">
      <alignment/>
    </xf>
    <xf numFmtId="0" fontId="20" fillId="38" borderId="0" xfId="0" applyFont="1" applyFill="1" applyAlignment="1">
      <alignment horizontal="left"/>
    </xf>
    <xf numFmtId="0" fontId="6" fillId="38" borderId="0" xfId="0" applyFont="1" applyFill="1" applyBorder="1" applyAlignment="1">
      <alignment/>
    </xf>
    <xf numFmtId="0" fontId="0" fillId="38" borderId="0" xfId="0" applyFont="1" applyFill="1" applyAlignment="1">
      <alignment/>
    </xf>
    <xf numFmtId="0" fontId="2" fillId="38" borderId="0" xfId="0" applyFont="1" applyFill="1" applyBorder="1" applyAlignment="1" applyProtection="1">
      <alignment horizontal="center"/>
      <protection/>
    </xf>
    <xf numFmtId="0" fontId="2" fillId="38" borderId="0" xfId="0" applyFont="1" applyFill="1" applyBorder="1" applyAlignment="1" applyProtection="1">
      <alignment/>
      <protection/>
    </xf>
    <xf numFmtId="0" fontId="6" fillId="38" borderId="0" xfId="0" applyFont="1" applyFill="1" applyBorder="1" applyAlignment="1" applyProtection="1">
      <alignment horizontal="left"/>
      <protection/>
    </xf>
    <xf numFmtId="0" fontId="20" fillId="38" borderId="0" xfId="0" applyFont="1" applyFill="1" applyBorder="1" applyAlignment="1" applyProtection="1">
      <alignment/>
      <protection/>
    </xf>
    <xf numFmtId="0" fontId="6" fillId="38" borderId="0" xfId="0" applyFont="1" applyFill="1" applyAlignment="1">
      <alignment horizontal="right"/>
    </xf>
    <xf numFmtId="0" fontId="20" fillId="38" borderId="0" xfId="0" applyFont="1" applyFill="1" applyBorder="1" applyAlignment="1" applyProtection="1">
      <alignment/>
      <protection/>
    </xf>
    <xf numFmtId="0" fontId="6" fillId="38" borderId="0" xfId="0" applyFont="1" applyFill="1" applyBorder="1" applyAlignment="1" applyProtection="1">
      <alignment/>
      <protection/>
    </xf>
    <xf numFmtId="0" fontId="6" fillId="38" borderId="0" xfId="0" applyFont="1" applyFill="1" applyBorder="1" applyAlignment="1" applyProtection="1">
      <alignment/>
      <protection/>
    </xf>
    <xf numFmtId="0" fontId="0" fillId="38" borderId="0" xfId="0" applyFill="1" applyAlignment="1">
      <alignment horizontal="right"/>
    </xf>
    <xf numFmtId="0" fontId="0" fillId="38" borderId="0" xfId="0" applyFill="1" applyBorder="1" applyAlignment="1" applyProtection="1">
      <alignment/>
      <protection/>
    </xf>
    <xf numFmtId="0" fontId="2" fillId="38" borderId="0" xfId="0" applyFont="1" applyFill="1" applyAlignment="1">
      <alignment horizontal="right"/>
    </xf>
    <xf numFmtId="182" fontId="6" fillId="38" borderId="0" xfId="0" applyNumberFormat="1" applyFont="1" applyFill="1" applyBorder="1" applyAlignment="1" applyProtection="1">
      <alignment horizontal="center"/>
      <protection/>
    </xf>
    <xf numFmtId="0" fontId="2" fillId="38" borderId="0" xfId="0" applyFont="1" applyFill="1" applyAlignment="1" applyProtection="1">
      <alignment/>
      <protection/>
    </xf>
    <xf numFmtId="0" fontId="20" fillId="38" borderId="0" xfId="0" applyFont="1" applyFill="1" applyAlignment="1" applyProtection="1">
      <alignment/>
      <protection/>
    </xf>
    <xf numFmtId="0" fontId="24" fillId="38" borderId="0" xfId="0" applyFont="1" applyFill="1" applyBorder="1" applyAlignment="1" applyProtection="1">
      <alignment horizontal="left"/>
      <protection/>
    </xf>
    <xf numFmtId="165" fontId="6" fillId="38" borderId="0" xfId="0" applyNumberFormat="1" applyFont="1" applyFill="1" applyBorder="1" applyAlignment="1" applyProtection="1">
      <alignment horizontal="center"/>
      <protection/>
    </xf>
    <xf numFmtId="0" fontId="0" fillId="38" borderId="0" xfId="0" applyFont="1" applyFill="1" applyAlignment="1" applyProtection="1">
      <alignment/>
      <protection/>
    </xf>
    <xf numFmtId="0" fontId="0" fillId="38" borderId="0" xfId="0" applyFont="1" applyFill="1" applyBorder="1" applyAlignment="1" applyProtection="1">
      <alignment/>
      <protection/>
    </xf>
    <xf numFmtId="0" fontId="20" fillId="38" borderId="39" xfId="0" applyFont="1" applyFill="1" applyBorder="1" applyAlignment="1">
      <alignment/>
    </xf>
    <xf numFmtId="0" fontId="6" fillId="38" borderId="40" xfId="0" applyFont="1" applyFill="1" applyBorder="1" applyAlignment="1">
      <alignment/>
    </xf>
    <xf numFmtId="0" fontId="6" fillId="38" borderId="39" xfId="0" applyFont="1" applyFill="1" applyBorder="1" applyAlignment="1">
      <alignment/>
    </xf>
    <xf numFmtId="0" fontId="0" fillId="38" borderId="39" xfId="0" applyFill="1" applyBorder="1" applyAlignment="1" applyProtection="1">
      <alignment/>
      <protection/>
    </xf>
    <xf numFmtId="0" fontId="0" fillId="38" borderId="40" xfId="0" applyFill="1" applyBorder="1" applyAlignment="1">
      <alignment/>
    </xf>
    <xf numFmtId="0" fontId="0" fillId="38" borderId="39" xfId="0" applyFill="1" applyBorder="1" applyAlignment="1">
      <alignment/>
    </xf>
    <xf numFmtId="0" fontId="0" fillId="38" borderId="74" xfId="0" applyFill="1" applyBorder="1" applyAlignment="1" applyProtection="1">
      <alignment/>
      <protection/>
    </xf>
    <xf numFmtId="0" fontId="0" fillId="38" borderId="75" xfId="0" applyFill="1" applyBorder="1" applyAlignment="1">
      <alignment/>
    </xf>
    <xf numFmtId="0" fontId="2" fillId="38" borderId="86" xfId="0" applyFont="1" applyFill="1" applyBorder="1" applyAlignment="1" applyProtection="1">
      <alignment/>
      <protection/>
    </xf>
    <xf numFmtId="0" fontId="2" fillId="38" borderId="87" xfId="0" applyFont="1" applyFill="1" applyBorder="1" applyAlignment="1" applyProtection="1">
      <alignment/>
      <protection/>
    </xf>
    <xf numFmtId="0" fontId="8" fillId="38" borderId="88" xfId="0" applyFont="1" applyFill="1" applyBorder="1" applyAlignment="1" applyProtection="1">
      <alignment horizontal="center"/>
      <protection/>
    </xf>
    <xf numFmtId="0" fontId="3" fillId="38" borderId="75" xfId="0" applyFont="1" applyFill="1" applyBorder="1" applyAlignment="1" applyProtection="1">
      <alignment horizontal="center"/>
      <protection/>
    </xf>
    <xf numFmtId="0" fontId="3" fillId="38" borderId="74" xfId="0" applyFont="1" applyFill="1" applyBorder="1" applyAlignment="1" applyProtection="1">
      <alignment horizontal="center"/>
      <protection/>
    </xf>
    <xf numFmtId="0" fontId="2" fillId="38" borderId="52" xfId="0" applyFont="1" applyFill="1" applyBorder="1" applyAlignment="1">
      <alignment horizontal="center"/>
    </xf>
    <xf numFmtId="0" fontId="2" fillId="38" borderId="47" xfId="0" applyFont="1" applyFill="1" applyBorder="1" applyAlignment="1">
      <alignment horizontal="center"/>
    </xf>
    <xf numFmtId="0" fontId="2" fillId="38" borderId="86" xfId="0" applyFont="1" applyFill="1" applyBorder="1" applyAlignment="1">
      <alignment horizontal="center"/>
    </xf>
    <xf numFmtId="0" fontId="2" fillId="38" borderId="74" xfId="0" applyFont="1" applyFill="1" applyBorder="1" applyAlignment="1">
      <alignment horizontal="center"/>
    </xf>
    <xf numFmtId="0" fontId="2" fillId="38" borderId="10" xfId="0" applyFont="1" applyFill="1" applyBorder="1" applyAlignment="1">
      <alignment horizontal="center"/>
    </xf>
    <xf numFmtId="0" fontId="2" fillId="38" borderId="88" xfId="0" applyFont="1" applyFill="1" applyBorder="1" applyAlignment="1">
      <alignment horizontal="center"/>
    </xf>
    <xf numFmtId="0" fontId="0" fillId="39" borderId="36" xfId="0" applyFill="1" applyBorder="1" applyAlignment="1" applyProtection="1">
      <alignment wrapText="1"/>
      <protection locked="0"/>
    </xf>
    <xf numFmtId="0" fontId="0" fillId="39" borderId="89" xfId="0" applyFill="1" applyBorder="1" applyAlignment="1">
      <alignment wrapText="1"/>
    </xf>
    <xf numFmtId="0" fontId="1" fillId="39" borderId="42" xfId="0" applyFont="1" applyFill="1" applyBorder="1" applyAlignment="1" applyProtection="1">
      <alignment wrapText="1"/>
      <protection locked="0"/>
    </xf>
    <xf numFmtId="0" fontId="0" fillId="39" borderId="28" xfId="0" applyFill="1" applyBorder="1" applyAlignment="1">
      <alignment wrapText="1"/>
    </xf>
    <xf numFmtId="0" fontId="1" fillId="39" borderId="90" xfId="0" applyFont="1" applyFill="1" applyBorder="1" applyAlignment="1" applyProtection="1">
      <alignment wrapText="1"/>
      <protection locked="0"/>
    </xf>
    <xf numFmtId="174" fontId="0" fillId="39" borderId="90" xfId="42" applyNumberFormat="1" applyFont="1" applyFill="1" applyBorder="1" applyAlignment="1" applyProtection="1">
      <alignment wrapText="1"/>
      <protection locked="0"/>
    </xf>
    <xf numFmtId="0" fontId="0" fillId="39" borderId="91" xfId="0" applyFill="1" applyBorder="1" applyAlignment="1" applyProtection="1">
      <alignment wrapText="1"/>
      <protection locked="0"/>
    </xf>
    <xf numFmtId="0" fontId="0" fillId="39" borderId="74" xfId="0" applyFill="1" applyBorder="1" applyAlignment="1" applyProtection="1">
      <alignment wrapText="1"/>
      <protection locked="0"/>
    </xf>
    <xf numFmtId="0" fontId="0" fillId="39" borderId="10" xfId="0" applyFill="1" applyBorder="1" applyAlignment="1">
      <alignment wrapText="1"/>
    </xf>
    <xf numFmtId="0" fontId="1" fillId="39" borderId="88" xfId="0" applyFont="1" applyFill="1" applyBorder="1" applyAlignment="1" applyProtection="1">
      <alignment wrapText="1"/>
      <protection locked="0"/>
    </xf>
    <xf numFmtId="174" fontId="0" fillId="39" borderId="63" xfId="42" applyNumberFormat="1" applyFont="1" applyFill="1" applyBorder="1" applyAlignment="1" applyProtection="1">
      <alignment wrapText="1"/>
      <protection locked="0"/>
    </xf>
    <xf numFmtId="0" fontId="7" fillId="38" borderId="53" xfId="0" applyFont="1" applyFill="1" applyBorder="1" applyAlignment="1">
      <alignment horizontal="center"/>
    </xf>
    <xf numFmtId="0" fontId="7" fillId="38" borderId="92" xfId="0" applyFont="1" applyFill="1" applyBorder="1" applyAlignment="1">
      <alignment textRotation="45" wrapText="1"/>
    </xf>
    <xf numFmtId="0" fontId="7" fillId="38" borderId="57" xfId="0" applyFont="1" applyFill="1" applyBorder="1" applyAlignment="1">
      <alignment textRotation="45" wrapText="1"/>
    </xf>
    <xf numFmtId="0" fontId="7" fillId="38" borderId="57" xfId="0" applyFont="1" applyFill="1" applyBorder="1" applyAlignment="1" applyProtection="1">
      <alignment textRotation="45" wrapText="1"/>
      <protection locked="0"/>
    </xf>
    <xf numFmtId="14" fontId="0" fillId="39" borderId="55" xfId="0" applyNumberFormat="1" applyFill="1" applyBorder="1" applyAlignment="1" applyProtection="1">
      <alignment horizontal="left" wrapText="1"/>
      <protection locked="0"/>
    </xf>
    <xf numFmtId="14" fontId="0" fillId="39" borderId="12" xfId="0" applyNumberFormat="1" applyFill="1" applyBorder="1" applyAlignment="1" applyProtection="1">
      <alignment horizontal="left" wrapText="1"/>
      <protection locked="0"/>
    </xf>
    <xf numFmtId="0" fontId="5" fillId="0" borderId="71" xfId="0" applyFont="1"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14" fontId="0" fillId="39" borderId="36" xfId="0" applyNumberFormat="1" applyFill="1" applyBorder="1" applyAlignment="1" applyProtection="1">
      <alignment/>
      <protection locked="0"/>
    </xf>
    <xf numFmtId="49" fontId="0" fillId="39" borderId="27" xfId="0" applyNumberFormat="1" applyFill="1" applyBorder="1" applyAlignment="1" applyProtection="1">
      <alignment horizontal="left" wrapText="1"/>
      <protection locked="0"/>
    </xf>
    <xf numFmtId="49" fontId="0" fillId="39" borderId="29" xfId="0" applyNumberFormat="1" applyFill="1" applyBorder="1" applyAlignment="1" applyProtection="1">
      <alignment horizontal="center" wrapText="1"/>
      <protection locked="0"/>
    </xf>
    <xf numFmtId="43" fontId="0" fillId="39" borderId="33" xfId="42" applyFont="1" applyFill="1" applyBorder="1" applyAlignment="1" applyProtection="1">
      <alignment horizontal="left"/>
      <protection locked="0"/>
    </xf>
    <xf numFmtId="43" fontId="0" fillId="39" borderId="56" xfId="42" applyFont="1" applyFill="1" applyBorder="1" applyAlignment="1" applyProtection="1">
      <alignment horizontal="left"/>
      <protection locked="0"/>
    </xf>
    <xf numFmtId="14" fontId="0" fillId="39" borderId="91" xfId="0" applyNumberFormat="1" applyFill="1" applyBorder="1" applyAlignment="1" applyProtection="1">
      <alignment/>
      <protection locked="0"/>
    </xf>
    <xf numFmtId="43" fontId="0" fillId="39" borderId="29" xfId="42" applyFont="1" applyFill="1" applyBorder="1" applyAlignment="1" applyProtection="1">
      <alignment/>
      <protection locked="0"/>
    </xf>
    <xf numFmtId="43" fontId="0" fillId="39" borderId="49" xfId="42" applyFont="1" applyFill="1" applyBorder="1" applyAlignment="1" applyProtection="1">
      <alignment/>
      <protection locked="0"/>
    </xf>
    <xf numFmtId="14" fontId="0" fillId="39" borderId="60" xfId="0" applyNumberFormat="1" applyFill="1" applyBorder="1" applyAlignment="1" applyProtection="1">
      <alignment/>
      <protection locked="0"/>
    </xf>
    <xf numFmtId="49" fontId="0" fillId="39" borderId="73" xfId="0" applyNumberFormat="1" applyFill="1" applyBorder="1" applyAlignment="1" applyProtection="1">
      <alignment horizontal="left" wrapText="1"/>
      <protection locked="0"/>
    </xf>
    <xf numFmtId="49" fontId="0" fillId="39" borderId="61" xfId="0" applyNumberFormat="1" applyFill="1" applyBorder="1" applyAlignment="1" applyProtection="1">
      <alignment horizontal="center" wrapText="1"/>
      <protection locked="0"/>
    </xf>
    <xf numFmtId="43" fontId="0" fillId="39" borderId="61" xfId="42" applyFont="1" applyFill="1" applyBorder="1" applyAlignment="1" applyProtection="1">
      <alignment/>
      <protection locked="0"/>
    </xf>
    <xf numFmtId="43" fontId="0" fillId="39" borderId="45" xfId="42" applyFont="1" applyFill="1" applyBorder="1" applyAlignment="1" applyProtection="1">
      <alignment/>
      <protection locked="0"/>
    </xf>
    <xf numFmtId="0" fontId="3" fillId="38" borderId="88" xfId="0" applyFont="1" applyFill="1" applyBorder="1" applyAlignment="1" applyProtection="1">
      <alignment horizontal="center"/>
      <protection locked="0"/>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0" fillId="0" borderId="85" xfId="42" applyFont="1" applyFill="1" applyBorder="1" applyAlignment="1" applyProtection="1">
      <alignment/>
      <protection/>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1" fillId="0" borderId="31" xfId="42" applyFont="1" applyBorder="1" applyAlignment="1" applyProtection="1">
      <alignment/>
      <protection/>
    </xf>
    <xf numFmtId="43" fontId="0" fillId="0" borderId="13" xfId="0" applyNumberFormat="1" applyBorder="1" applyAlignment="1">
      <alignment/>
    </xf>
    <xf numFmtId="43" fontId="0" fillId="0" borderId="45" xfId="0" applyNumberFormat="1" applyBorder="1" applyAlignment="1">
      <alignment/>
    </xf>
    <xf numFmtId="43" fontId="0" fillId="0" borderId="12" xfId="0" applyNumberFormat="1" applyFont="1" applyBorder="1" applyAlignment="1">
      <alignment horizontal="center"/>
    </xf>
    <xf numFmtId="43" fontId="0" fillId="0" borderId="49" xfId="0" applyNumberFormat="1" applyFont="1" applyBorder="1" applyAlignment="1">
      <alignment horizontal="center"/>
    </xf>
    <xf numFmtId="43" fontId="2" fillId="0" borderId="93" xfId="0" applyNumberFormat="1" applyFont="1" applyBorder="1" applyAlignment="1">
      <alignment/>
    </xf>
    <xf numFmtId="43" fontId="2" fillId="0" borderId="94" xfId="0" applyNumberFormat="1" applyFont="1" applyBorder="1" applyAlignment="1">
      <alignment/>
    </xf>
    <xf numFmtId="0" fontId="20" fillId="38" borderId="57" xfId="0" applyFont="1" applyFill="1" applyBorder="1" applyAlignment="1" applyProtection="1">
      <alignment horizontal="center" wrapText="1"/>
      <protection/>
    </xf>
    <xf numFmtId="43" fontId="32" fillId="0" borderId="95" xfId="42" applyNumberFormat="1" applyFont="1" applyFill="1" applyBorder="1" applyAlignment="1" applyProtection="1">
      <alignment horizontal="right" readingOrder="2"/>
      <protection/>
    </xf>
    <xf numFmtId="43" fontId="20" fillId="0" borderId="37" xfId="42" applyFont="1" applyFill="1" applyBorder="1" applyAlignment="1" applyProtection="1">
      <alignment/>
      <protection/>
    </xf>
    <xf numFmtId="43" fontId="32" fillId="0" borderId="13" xfId="0" applyNumberFormat="1" applyFont="1" applyBorder="1" applyAlignment="1" applyProtection="1">
      <alignment horizontal="right"/>
      <protection/>
    </xf>
    <xf numFmtId="43" fontId="20" fillId="0" borderId="75" xfId="42" applyFont="1" applyFill="1" applyBorder="1" applyAlignment="1" applyProtection="1">
      <alignment/>
      <protection/>
    </xf>
    <xf numFmtId="0" fontId="6" fillId="0" borderId="0" xfId="0" applyFont="1" applyAlignment="1">
      <alignment/>
    </xf>
    <xf numFmtId="0" fontId="33" fillId="0" borderId="0" xfId="0" applyFont="1" applyAlignment="1">
      <alignment/>
    </xf>
    <xf numFmtId="0" fontId="33" fillId="0" borderId="0" xfId="0" applyFont="1" applyAlignment="1">
      <alignment/>
    </xf>
    <xf numFmtId="0" fontId="8" fillId="0" borderId="71" xfId="0" applyFont="1" applyBorder="1" applyAlignment="1">
      <alignment/>
    </xf>
    <xf numFmtId="0" fontId="0" fillId="0" borderId="66" xfId="0" applyBorder="1" applyAlignment="1" quotePrefix="1">
      <alignment horizontal="right"/>
    </xf>
    <xf numFmtId="0" fontId="0" fillId="0" borderId="68" xfId="0" applyBorder="1" applyAlignment="1" quotePrefix="1">
      <alignment horizontal="right"/>
    </xf>
    <xf numFmtId="0" fontId="0" fillId="0" borderId="30" xfId="0" applyBorder="1" applyAlignment="1">
      <alignment wrapText="1"/>
    </xf>
    <xf numFmtId="0" fontId="1" fillId="0" borderId="10" xfId="0" applyFont="1" applyBorder="1" applyAlignment="1">
      <alignment horizontal="left"/>
    </xf>
    <xf numFmtId="0" fontId="17" fillId="33" borderId="96" xfId="0" applyFont="1" applyFill="1" applyBorder="1" applyAlignment="1">
      <alignment horizontal="center" wrapText="1"/>
    </xf>
    <xf numFmtId="0" fontId="8" fillId="0" borderId="0" xfId="0" applyFont="1" applyBorder="1" applyAlignment="1">
      <alignment wrapText="1"/>
    </xf>
    <xf numFmtId="0" fontId="0" fillId="0" borderId="36" xfId="0" applyFont="1" applyBorder="1" applyAlignment="1" applyProtection="1">
      <alignment wrapText="1"/>
      <protection/>
    </xf>
    <xf numFmtId="0" fontId="0" fillId="0" borderId="91" xfId="0" applyFont="1" applyBorder="1" applyAlignment="1" applyProtection="1">
      <alignment wrapText="1"/>
      <protection/>
    </xf>
    <xf numFmtId="0" fontId="2" fillId="0" borderId="83" xfId="0" applyFont="1" applyBorder="1" applyAlignment="1">
      <alignment horizontal="center"/>
    </xf>
    <xf numFmtId="0" fontId="2" fillId="0" borderId="12" xfId="0" applyFont="1" applyBorder="1" applyAlignment="1">
      <alignment horizontal="center"/>
    </xf>
    <xf numFmtId="0" fontId="2" fillId="0" borderId="49" xfId="0" applyFont="1" applyBorder="1" applyAlignment="1">
      <alignment horizontal="center"/>
    </xf>
    <xf numFmtId="0" fontId="0" fillId="35" borderId="83" xfId="0" applyFill="1" applyBorder="1" applyAlignment="1">
      <alignment/>
    </xf>
    <xf numFmtId="0" fontId="0" fillId="35" borderId="12" xfId="0" applyFill="1" applyBorder="1" applyAlignment="1">
      <alignment/>
    </xf>
    <xf numFmtId="0" fontId="0" fillId="35" borderId="49" xfId="0" applyFill="1" applyBorder="1" applyAlignment="1">
      <alignment/>
    </xf>
    <xf numFmtId="196" fontId="0" fillId="0" borderId="83" xfId="0" applyNumberFormat="1" applyBorder="1" applyAlignment="1">
      <alignment horizontal="right"/>
    </xf>
    <xf numFmtId="165" fontId="0" fillId="0" borderId="49" xfId="0" applyNumberFormat="1" applyBorder="1" applyAlignment="1">
      <alignment/>
    </xf>
    <xf numFmtId="196" fontId="0" fillId="0" borderId="12" xfId="0" applyNumberFormat="1" applyBorder="1" applyAlignment="1">
      <alignment horizontal="right"/>
    </xf>
    <xf numFmtId="0" fontId="8" fillId="0" borderId="0" xfId="0" applyFont="1" applyFill="1" applyBorder="1" applyAlignment="1" applyProtection="1">
      <alignment/>
      <protection/>
    </xf>
    <xf numFmtId="43" fontId="0" fillId="0" borderId="54" xfId="0" applyNumberFormat="1" applyFont="1" applyFill="1" applyBorder="1" applyAlignment="1" applyProtection="1">
      <alignment/>
      <protection/>
    </xf>
    <xf numFmtId="0" fontId="2" fillId="0" borderId="83" xfId="0" applyFont="1" applyFill="1" applyBorder="1" applyAlignment="1" applyProtection="1">
      <alignment horizontal="center"/>
      <protection/>
    </xf>
    <xf numFmtId="174" fontId="2" fillId="0" borderId="12" xfId="0" applyNumberFormat="1" applyFont="1" applyFill="1" applyBorder="1" applyAlignment="1">
      <alignment horizontal="center"/>
    </xf>
    <xf numFmtId="174" fontId="2" fillId="0" borderId="49" xfId="0" applyNumberFormat="1" applyFont="1" applyFill="1" applyBorder="1" applyAlignment="1">
      <alignment horizontal="center"/>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43" fontId="1" fillId="0" borderId="97" xfId="42" applyFont="1" applyBorder="1" applyAlignment="1" applyProtection="1">
      <alignment/>
      <protection/>
    </xf>
    <xf numFmtId="43" fontId="1" fillId="0" borderId="53" xfId="42" applyFont="1" applyBorder="1" applyAlignment="1" applyProtection="1">
      <alignment/>
      <protection/>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174" fontId="1" fillId="0" borderId="84" xfId="42" applyNumberFormat="1" applyFont="1" applyFill="1" applyBorder="1" applyAlignment="1" applyProtection="1">
      <alignment/>
      <protection/>
    </xf>
    <xf numFmtId="174" fontId="1" fillId="0" borderId="98" xfId="42" applyNumberFormat="1" applyFont="1" applyFill="1" applyBorder="1" applyAlignment="1" applyProtection="1">
      <alignment/>
      <protection/>
    </xf>
    <xf numFmtId="43" fontId="1" fillId="0" borderId="98" xfId="42" applyFont="1" applyFill="1" applyBorder="1" applyAlignment="1" applyProtection="1">
      <alignment/>
      <protection/>
    </xf>
    <xf numFmtId="43" fontId="0" fillId="0" borderId="13" xfId="0" applyNumberFormat="1" applyFont="1" applyFill="1" applyBorder="1" applyAlignment="1">
      <alignment/>
    </xf>
    <xf numFmtId="43" fontId="0" fillId="0" borderId="45" xfId="0" applyNumberFormat="1" applyFont="1" applyFill="1" applyBorder="1" applyAlignment="1">
      <alignment/>
    </xf>
    <xf numFmtId="0" fontId="20" fillId="38" borderId="97" xfId="0" applyFont="1" applyFill="1" applyBorder="1" applyAlignment="1" applyProtection="1">
      <alignment horizontal="center"/>
      <protection/>
    </xf>
    <xf numFmtId="0" fontId="20" fillId="38" borderId="41" xfId="0" applyFont="1" applyFill="1" applyBorder="1" applyAlignment="1">
      <alignment horizontal="center"/>
    </xf>
    <xf numFmtId="0" fontId="20" fillId="38" borderId="31" xfId="0" applyFont="1" applyFill="1" applyBorder="1" applyAlignment="1" applyProtection="1">
      <alignment horizontal="center"/>
      <protection/>
    </xf>
    <xf numFmtId="164" fontId="0" fillId="39" borderId="12" xfId="0" applyNumberFormat="1" applyFill="1" applyBorder="1" applyAlignment="1" applyProtection="1">
      <alignment/>
      <protection locked="0"/>
    </xf>
    <xf numFmtId="0" fontId="3" fillId="38" borderId="98" xfId="0" applyFont="1" applyFill="1" applyBorder="1" applyAlignment="1">
      <alignment horizontal="center"/>
    </xf>
    <xf numFmtId="0" fontId="3" fillId="38" borderId="10" xfId="0" applyFont="1" applyFill="1" applyBorder="1" applyAlignment="1">
      <alignment horizontal="center"/>
    </xf>
    <xf numFmtId="0" fontId="3" fillId="38" borderId="31" xfId="0" applyFont="1" applyFill="1" applyBorder="1" applyAlignment="1">
      <alignment horizontal="center"/>
    </xf>
    <xf numFmtId="0" fontId="3" fillId="38" borderId="97" xfId="0" applyFont="1" applyFill="1" applyBorder="1" applyAlignment="1">
      <alignment horizontal="center"/>
    </xf>
    <xf numFmtId="0" fontId="3" fillId="38" borderId="53" xfId="0" applyFont="1" applyFill="1" applyBorder="1" applyAlignment="1">
      <alignment horizontal="center"/>
    </xf>
    <xf numFmtId="0" fontId="2" fillId="38" borderId="57" xfId="0" applyFont="1" applyFill="1" applyBorder="1" applyAlignment="1" applyProtection="1">
      <alignment horizontal="center"/>
      <protection locked="0"/>
    </xf>
    <xf numFmtId="0" fontId="0" fillId="0" borderId="92" xfId="0" applyFont="1" applyBorder="1" applyAlignment="1">
      <alignment horizontal="left"/>
    </xf>
    <xf numFmtId="43" fontId="6" fillId="0" borderId="26" xfId="42" applyFont="1" applyFill="1" applyBorder="1" applyAlignment="1" applyProtection="1">
      <alignment horizontal="right"/>
      <protection/>
    </xf>
    <xf numFmtId="43" fontId="6" fillId="0" borderId="61" xfId="42" applyFont="1" applyFill="1" applyBorder="1" applyAlignment="1" applyProtection="1">
      <alignment horizontal="right"/>
      <protection/>
    </xf>
    <xf numFmtId="0" fontId="3" fillId="38" borderId="74" xfId="0" applyFont="1" applyFill="1" applyBorder="1" applyAlignment="1" applyProtection="1">
      <alignment horizontal="center"/>
      <protection locked="0"/>
    </xf>
    <xf numFmtId="43" fontId="1" fillId="37" borderId="36" xfId="42" applyFont="1" applyFill="1" applyBorder="1" applyAlignment="1" applyProtection="1">
      <alignment/>
      <protection/>
    </xf>
    <xf numFmtId="43" fontId="1" fillId="0" borderId="99" xfId="42" applyFont="1" applyBorder="1" applyAlignment="1" applyProtection="1">
      <alignment/>
      <protection/>
    </xf>
    <xf numFmtId="0" fontId="3" fillId="38" borderId="53" xfId="0" applyFont="1" applyFill="1" applyBorder="1" applyAlignment="1" applyProtection="1">
      <alignment horizontal="center"/>
      <protection/>
    </xf>
    <xf numFmtId="43" fontId="1" fillId="0" borderId="36" xfId="42" applyFont="1" applyFill="1" applyBorder="1" applyAlignment="1" applyProtection="1">
      <alignment/>
      <protection/>
    </xf>
    <xf numFmtId="43" fontId="1" fillId="0" borderId="60" xfId="42" applyFont="1" applyFill="1" applyBorder="1" applyAlignment="1" applyProtection="1">
      <alignment/>
      <protection/>
    </xf>
    <xf numFmtId="43" fontId="1" fillId="0" borderId="74" xfId="42" applyFont="1" applyBorder="1" applyAlignment="1" applyProtection="1">
      <alignment/>
      <protection/>
    </xf>
    <xf numFmtId="0" fontId="3" fillId="38" borderId="53" xfId="0" applyFont="1" applyFill="1" applyBorder="1" applyAlignment="1" applyProtection="1">
      <alignment horizontal="center"/>
      <protection locked="0"/>
    </xf>
    <xf numFmtId="176" fontId="1" fillId="0" borderId="36" xfId="42" applyNumberFormat="1" applyFont="1" applyFill="1" applyBorder="1" applyAlignment="1">
      <alignment/>
    </xf>
    <xf numFmtId="176" fontId="1" fillId="0" borderId="60" xfId="42" applyNumberFormat="1" applyFont="1" applyFill="1" applyBorder="1" applyAlignment="1">
      <alignment/>
    </xf>
    <xf numFmtId="176" fontId="1" fillId="0" borderId="74" xfId="42" applyNumberFormat="1" applyFont="1" applyFill="1" applyBorder="1" applyAlignment="1">
      <alignment/>
    </xf>
    <xf numFmtId="43" fontId="1" fillId="0" borderId="37" xfId="42" applyNumberFormat="1" applyFont="1" applyFill="1" applyBorder="1" applyAlignment="1" applyProtection="1">
      <alignment/>
      <protection/>
    </xf>
    <xf numFmtId="43" fontId="1" fillId="0" borderId="100" xfId="42" applyNumberFormat="1" applyFont="1" applyFill="1" applyBorder="1" applyAlignment="1" applyProtection="1">
      <alignment/>
      <protection/>
    </xf>
    <xf numFmtId="43" fontId="1" fillId="0" borderId="75" xfId="42" applyNumberFormat="1" applyFont="1" applyBorder="1" applyAlignment="1" applyProtection="1">
      <alignment/>
      <protection/>
    </xf>
    <xf numFmtId="0" fontId="3" fillId="38" borderId="31" xfId="0" applyFont="1" applyFill="1" applyBorder="1" applyAlignment="1" applyProtection="1">
      <alignment horizontal="center"/>
      <protection/>
    </xf>
    <xf numFmtId="176" fontId="1" fillId="0" borderId="55" xfId="42" applyNumberFormat="1" applyFont="1" applyFill="1" applyBorder="1" applyAlignment="1" applyProtection="1">
      <alignment/>
      <protection/>
    </xf>
    <xf numFmtId="176" fontId="1" fillId="0" borderId="13" xfId="42" applyNumberFormat="1" applyFont="1" applyFill="1" applyBorder="1" applyAlignment="1" applyProtection="1">
      <alignment/>
      <protection/>
    </xf>
    <xf numFmtId="176" fontId="1" fillId="0" borderId="93" xfId="42" applyNumberFormat="1" applyFont="1" applyBorder="1" applyAlignment="1" applyProtection="1">
      <alignment/>
      <protection/>
    </xf>
    <xf numFmtId="0" fontId="3" fillId="38" borderId="99" xfId="0" applyFont="1" applyFill="1" applyBorder="1" applyAlignment="1" applyProtection="1">
      <alignment horizontal="center"/>
      <protection/>
    </xf>
    <xf numFmtId="0" fontId="0" fillId="0" borderId="47" xfId="0" applyBorder="1" applyAlignment="1" applyProtection="1">
      <alignment/>
      <protection/>
    </xf>
    <xf numFmtId="43" fontId="3" fillId="39" borderId="13" xfId="42" applyNumberFormat="1" applyFont="1" applyFill="1" applyBorder="1" applyAlignment="1" applyProtection="1">
      <alignment horizontal="right"/>
      <protection locked="0"/>
    </xf>
    <xf numFmtId="43" fontId="2" fillId="0" borderId="54" xfId="0" applyNumberFormat="1" applyFont="1" applyBorder="1" applyAlignment="1" applyProtection="1">
      <alignment/>
      <protection/>
    </xf>
    <xf numFmtId="43" fontId="2" fillId="0" borderId="45" xfId="0" applyNumberFormat="1" applyFont="1" applyBorder="1" applyAlignment="1" applyProtection="1">
      <alignment/>
      <protection/>
    </xf>
    <xf numFmtId="172" fontId="0" fillId="39" borderId="46" xfId="0" applyNumberFormat="1" applyFont="1" applyFill="1" applyBorder="1" applyAlignment="1" applyProtection="1">
      <alignment/>
      <protection locked="0"/>
    </xf>
    <xf numFmtId="172" fontId="0" fillId="39" borderId="84" xfId="0" applyNumberFormat="1" applyFont="1" applyFill="1" applyBorder="1" applyAlignment="1" applyProtection="1">
      <alignment/>
      <protection locked="0"/>
    </xf>
    <xf numFmtId="172" fontId="0" fillId="39" borderId="83" xfId="0" applyNumberFormat="1" applyFont="1" applyFill="1" applyBorder="1" applyAlignment="1" applyProtection="1">
      <alignment/>
      <protection locked="0"/>
    </xf>
    <xf numFmtId="172" fontId="0" fillId="39" borderId="54" xfId="0" applyNumberFormat="1" applyFont="1" applyFill="1" applyBorder="1" applyAlignment="1" applyProtection="1">
      <alignment/>
      <protection locked="0"/>
    </xf>
    <xf numFmtId="43" fontId="7" fillId="0" borderId="54" xfId="0" applyNumberFormat="1" applyFont="1" applyBorder="1" applyAlignment="1" applyProtection="1">
      <alignment/>
      <protection/>
    </xf>
    <xf numFmtId="0" fontId="0" fillId="0" borderId="63" xfId="0" applyFont="1" applyBorder="1" applyAlignment="1" applyProtection="1">
      <alignment wrapText="1"/>
      <protection/>
    </xf>
    <xf numFmtId="0" fontId="3" fillId="38" borderId="74" xfId="0" applyFont="1" applyFill="1" applyBorder="1" applyAlignment="1" applyProtection="1">
      <alignment horizontal="center" textRotation="90"/>
      <protection/>
    </xf>
    <xf numFmtId="0" fontId="3" fillId="38" borderId="53" xfId="0" applyFont="1" applyFill="1" applyBorder="1" applyAlignment="1" applyProtection="1">
      <alignment horizontal="center" textRotation="90"/>
      <protection/>
    </xf>
    <xf numFmtId="0" fontId="3" fillId="38" borderId="10" xfId="0" applyFont="1" applyFill="1" applyBorder="1" applyAlignment="1" applyProtection="1">
      <alignment horizontal="center"/>
      <protection/>
    </xf>
    <xf numFmtId="4" fontId="0" fillId="0" borderId="47" xfId="0" applyNumberFormat="1" applyBorder="1" applyAlignment="1" applyProtection="1">
      <alignment/>
      <protection/>
    </xf>
    <xf numFmtId="0" fontId="0" fillId="0" borderId="42" xfId="0" applyFont="1" applyBorder="1" applyAlignment="1" applyProtection="1">
      <alignment wrapText="1"/>
      <protection/>
    </xf>
    <xf numFmtId="0" fontId="0" fillId="0" borderId="90" xfId="0" applyFont="1" applyBorder="1" applyAlignment="1" applyProtection="1">
      <alignment wrapText="1"/>
      <protection/>
    </xf>
    <xf numFmtId="172" fontId="0" fillId="39" borderId="46" xfId="0" applyNumberFormat="1" applyFill="1" applyBorder="1" applyAlignment="1" applyProtection="1">
      <alignment/>
      <protection locked="0"/>
    </xf>
    <xf numFmtId="172" fontId="0" fillId="39" borderId="55" xfId="0" applyNumberFormat="1" applyFill="1" applyBorder="1" applyAlignment="1" applyProtection="1">
      <alignment/>
      <protection locked="0"/>
    </xf>
    <xf numFmtId="172" fontId="0" fillId="39" borderId="83" xfId="0" applyNumberFormat="1" applyFill="1" applyBorder="1" applyAlignment="1" applyProtection="1">
      <alignment/>
      <protection locked="0"/>
    </xf>
    <xf numFmtId="172" fontId="0" fillId="39" borderId="12" xfId="0" applyNumberFormat="1" applyFill="1" applyBorder="1" applyAlignment="1" applyProtection="1">
      <alignment/>
      <protection locked="0"/>
    </xf>
    <xf numFmtId="172" fontId="0" fillId="39" borderId="84" xfId="0" applyNumberFormat="1" applyFill="1" applyBorder="1" applyAlignment="1" applyProtection="1">
      <alignment/>
      <protection locked="0"/>
    </xf>
    <xf numFmtId="172" fontId="0" fillId="39" borderId="54" xfId="0" applyNumberFormat="1" applyFill="1" applyBorder="1" applyAlignment="1" applyProtection="1">
      <alignment/>
      <protection locked="0"/>
    </xf>
    <xf numFmtId="172" fontId="0" fillId="39" borderId="13" xfId="0" applyNumberFormat="1" applyFill="1" applyBorder="1" applyAlignment="1" applyProtection="1">
      <alignment/>
      <protection locked="0"/>
    </xf>
    <xf numFmtId="172" fontId="0" fillId="0" borderId="54" xfId="0" applyNumberFormat="1" applyFill="1" applyBorder="1" applyAlignment="1" applyProtection="1">
      <alignment/>
      <protection/>
    </xf>
    <xf numFmtId="172" fontId="0" fillId="0" borderId="13" xfId="0" applyNumberFormat="1" applyFill="1" applyBorder="1" applyAlignment="1" applyProtection="1">
      <alignment/>
      <protection/>
    </xf>
    <xf numFmtId="172" fontId="0" fillId="0" borderId="45" xfId="0" applyNumberFormat="1" applyBorder="1" applyAlignment="1" applyProtection="1">
      <alignment/>
      <protection/>
    </xf>
    <xf numFmtId="43" fontId="2" fillId="0" borderId="46" xfId="42" applyNumberFormat="1" applyFont="1" applyBorder="1" applyAlignment="1" applyProtection="1">
      <alignment/>
      <protection/>
    </xf>
    <xf numFmtId="43" fontId="2" fillId="0" borderId="44" xfId="0" applyNumberFormat="1" applyFont="1" applyBorder="1" applyAlignment="1" applyProtection="1">
      <alignment/>
      <protection/>
    </xf>
    <xf numFmtId="43" fontId="2" fillId="0" borderId="83" xfId="42" applyNumberFormat="1" applyFont="1" applyBorder="1" applyAlignment="1" applyProtection="1">
      <alignment/>
      <protection/>
    </xf>
    <xf numFmtId="43" fontId="2" fillId="0" borderId="49" xfId="0" applyNumberFormat="1" applyFont="1" applyBorder="1" applyAlignment="1" applyProtection="1">
      <alignment/>
      <protection/>
    </xf>
    <xf numFmtId="43" fontId="2" fillId="0" borderId="84" xfId="42" applyNumberFormat="1" applyFont="1" applyBorder="1" applyAlignment="1" applyProtection="1">
      <alignment/>
      <protection/>
    </xf>
    <xf numFmtId="43" fontId="2" fillId="0" borderId="56" xfId="0" applyNumberFormat="1" applyFont="1" applyBorder="1" applyAlignment="1" applyProtection="1">
      <alignment/>
      <protection/>
    </xf>
    <xf numFmtId="43" fontId="2" fillId="0" borderId="54" xfId="42" applyNumberFormat="1" applyFont="1" applyBorder="1" applyAlignment="1" applyProtection="1">
      <alignment/>
      <protection/>
    </xf>
    <xf numFmtId="43" fontId="2" fillId="0" borderId="45" xfId="0" applyNumberFormat="1" applyFont="1" applyBorder="1" applyAlignment="1" applyProtection="1">
      <alignment/>
      <protection/>
    </xf>
    <xf numFmtId="172" fontId="7" fillId="0" borderId="74" xfId="42" applyNumberFormat="1" applyFont="1" applyBorder="1" applyAlignment="1" applyProtection="1">
      <alignment/>
      <protection/>
    </xf>
    <xf numFmtId="172" fontId="7" fillId="0" borderId="53" xfId="42" applyNumberFormat="1" applyFont="1" applyBorder="1" applyAlignment="1" applyProtection="1">
      <alignment/>
      <protection/>
    </xf>
    <xf numFmtId="172" fontId="7" fillId="0" borderId="98" xfId="42" applyNumberFormat="1" applyFont="1" applyBorder="1" applyAlignment="1" applyProtection="1">
      <alignment/>
      <protection/>
    </xf>
    <xf numFmtId="172" fontId="7" fillId="0" borderId="101" xfId="42" applyNumberFormat="1" applyFont="1" applyBorder="1" applyAlignment="1" applyProtection="1">
      <alignment/>
      <protection/>
    </xf>
    <xf numFmtId="172" fontId="7" fillId="0" borderId="10" xfId="42" applyNumberFormat="1" applyFont="1" applyBorder="1" applyAlignment="1" applyProtection="1">
      <alignment/>
      <protection/>
    </xf>
    <xf numFmtId="43" fontId="7" fillId="0" borderId="94" xfId="0" applyNumberFormat="1" applyFont="1" applyBorder="1" applyAlignment="1" applyProtection="1">
      <alignment/>
      <protection/>
    </xf>
    <xf numFmtId="0" fontId="8" fillId="0" borderId="57" xfId="0" applyFont="1" applyBorder="1" applyAlignment="1" applyProtection="1">
      <alignment horizontal="right"/>
      <protection/>
    </xf>
    <xf numFmtId="0" fontId="8" fillId="0" borderId="91" xfId="0" applyFont="1" applyBorder="1" applyAlignment="1" applyProtection="1">
      <alignment horizontal="right" wrapText="1"/>
      <protection/>
    </xf>
    <xf numFmtId="44" fontId="0" fillId="0" borderId="47" xfId="44" applyFont="1" applyBorder="1" applyAlignment="1">
      <alignment/>
    </xf>
    <xf numFmtId="43" fontId="0" fillId="0" borderId="47" xfId="42" applyFont="1" applyBorder="1" applyAlignment="1">
      <alignment/>
    </xf>
    <xf numFmtId="43" fontId="0" fillId="0" borderId="47" xfId="42" applyFont="1" applyBorder="1" applyAlignment="1" applyProtection="1">
      <alignment/>
      <protection/>
    </xf>
    <xf numFmtId="43" fontId="0" fillId="39" borderId="58" xfId="42" applyNumberFormat="1" applyFont="1" applyFill="1" applyBorder="1" applyAlignment="1" applyProtection="1">
      <alignment wrapText="1"/>
      <protection locked="0"/>
    </xf>
    <xf numFmtId="43" fontId="0" fillId="39" borderId="91" xfId="42" applyNumberFormat="1" applyFont="1" applyFill="1" applyBorder="1" applyAlignment="1" applyProtection="1">
      <alignment wrapText="1"/>
      <protection locked="0"/>
    </xf>
    <xf numFmtId="0" fontId="2" fillId="38" borderId="53" xfId="0" applyFont="1" applyFill="1" applyBorder="1" applyAlignment="1">
      <alignment horizontal="center"/>
    </xf>
    <xf numFmtId="172" fontId="0" fillId="39" borderId="58" xfId="42" applyNumberFormat="1" applyFont="1" applyFill="1" applyBorder="1" applyAlignment="1" applyProtection="1">
      <alignment wrapText="1"/>
      <protection locked="0"/>
    </xf>
    <xf numFmtId="172" fontId="0" fillId="39" borderId="91" xfId="42" applyNumberFormat="1" applyFont="1" applyFill="1" applyBorder="1" applyAlignment="1" applyProtection="1">
      <alignment wrapText="1"/>
      <protection locked="0"/>
    </xf>
    <xf numFmtId="172" fontId="0" fillId="39" borderId="36" xfId="42" applyNumberFormat="1" applyFont="1" applyFill="1" applyBorder="1" applyAlignment="1" applyProtection="1">
      <alignment wrapText="1"/>
      <protection/>
    </xf>
    <xf numFmtId="172" fontId="0" fillId="39" borderId="91" xfId="42" applyNumberFormat="1" applyFont="1" applyFill="1" applyBorder="1" applyAlignment="1" applyProtection="1">
      <alignment wrapText="1"/>
      <protection/>
    </xf>
    <xf numFmtId="172" fontId="0" fillId="39" borderId="60" xfId="42" applyNumberFormat="1" applyFont="1" applyFill="1" applyBorder="1" applyAlignment="1" applyProtection="1">
      <alignment wrapText="1"/>
      <protection/>
    </xf>
    <xf numFmtId="172" fontId="8" fillId="37" borderId="74" xfId="42" applyNumberFormat="1" applyFont="1" applyFill="1" applyBorder="1" applyAlignment="1">
      <alignment/>
    </xf>
    <xf numFmtId="172" fontId="8" fillId="37" borderId="94" xfId="42" applyNumberFormat="1" applyFont="1" applyFill="1" applyBorder="1" applyAlignment="1">
      <alignment/>
    </xf>
    <xf numFmtId="172" fontId="0" fillId="39" borderId="58" xfId="44" applyNumberFormat="1" applyFont="1" applyFill="1" applyBorder="1" applyAlignment="1" applyProtection="1">
      <alignment wrapText="1"/>
      <protection locked="0"/>
    </xf>
    <xf numFmtId="172" fontId="0" fillId="39" borderId="91" xfId="44" applyNumberFormat="1" applyFont="1" applyFill="1" applyBorder="1" applyAlignment="1" applyProtection="1">
      <alignment wrapText="1"/>
      <protection locked="0"/>
    </xf>
    <xf numFmtId="172" fontId="0" fillId="39" borderId="74" xfId="44" applyNumberFormat="1" applyFont="1" applyFill="1" applyBorder="1" applyAlignment="1" applyProtection="1">
      <alignment wrapText="1"/>
      <protection locked="0"/>
    </xf>
    <xf numFmtId="43" fontId="0" fillId="39" borderId="58" xfId="44" applyNumberFormat="1" applyFont="1" applyFill="1" applyBorder="1" applyAlignment="1" applyProtection="1">
      <alignment wrapText="1"/>
      <protection locked="0"/>
    </xf>
    <xf numFmtId="43" fontId="0" fillId="39" borderId="91" xfId="44" applyNumberFormat="1" applyFont="1" applyFill="1" applyBorder="1" applyAlignment="1" applyProtection="1">
      <alignment wrapText="1"/>
      <protection locked="0"/>
    </xf>
    <xf numFmtId="43" fontId="0" fillId="39" borderId="60" xfId="44" applyNumberFormat="1" applyFont="1" applyFill="1" applyBorder="1" applyAlignment="1" applyProtection="1">
      <alignment wrapText="1"/>
      <protection locked="0"/>
    </xf>
    <xf numFmtId="43" fontId="8" fillId="37" borderId="74" xfId="44" applyNumberFormat="1" applyFont="1" applyFill="1" applyBorder="1" applyAlignment="1">
      <alignment/>
    </xf>
    <xf numFmtId="43" fontId="8" fillId="0" borderId="94" xfId="42" applyNumberFormat="1" applyFont="1" applyBorder="1" applyAlignment="1">
      <alignment/>
    </xf>
    <xf numFmtId="0" fontId="2" fillId="38" borderId="74" xfId="0" applyFont="1" applyFill="1" applyBorder="1" applyAlignment="1" applyProtection="1">
      <alignment horizontal="center"/>
      <protection/>
    </xf>
    <xf numFmtId="43" fontId="0" fillId="0" borderId="91" xfId="44" applyNumberFormat="1" applyFont="1" applyFill="1" applyBorder="1" applyAlignment="1" applyProtection="1">
      <alignment wrapText="1"/>
      <protection/>
    </xf>
    <xf numFmtId="43" fontId="0" fillId="0" borderId="60" xfId="44" applyNumberFormat="1" applyFont="1" applyFill="1" applyBorder="1" applyAlignment="1" applyProtection="1">
      <alignment wrapText="1"/>
      <protection/>
    </xf>
    <xf numFmtId="43" fontId="8" fillId="37" borderId="74" xfId="44" applyNumberFormat="1" applyFont="1" applyFill="1" applyBorder="1" applyAlignment="1" applyProtection="1">
      <alignment/>
      <protection/>
    </xf>
    <xf numFmtId="0" fontId="2" fillId="38" borderId="53" xfId="0" applyFont="1" applyFill="1" applyBorder="1" applyAlignment="1" applyProtection="1">
      <alignment horizontal="center"/>
      <protection/>
    </xf>
    <xf numFmtId="43" fontId="0" fillId="0" borderId="49" xfId="42" applyNumberFormat="1" applyFont="1" applyBorder="1" applyAlignment="1" applyProtection="1">
      <alignment wrapText="1"/>
      <protection/>
    </xf>
    <xf numFmtId="43" fontId="0" fillId="0" borderId="45" xfId="42" applyNumberFormat="1" applyFont="1" applyBorder="1" applyAlignment="1" applyProtection="1">
      <alignment wrapText="1"/>
      <protection/>
    </xf>
    <xf numFmtId="43" fontId="8" fillId="0" borderId="94" xfId="42" applyNumberFormat="1" applyFont="1" applyBorder="1" applyAlignment="1" applyProtection="1">
      <alignment/>
      <protection/>
    </xf>
    <xf numFmtId="43" fontId="0" fillId="0" borderId="53" xfId="42" applyFont="1" applyBorder="1" applyAlignment="1">
      <alignment/>
    </xf>
    <xf numFmtId="43" fontId="0" fillId="0" borderId="74" xfId="42" applyFont="1" applyBorder="1" applyAlignment="1">
      <alignment/>
    </xf>
    <xf numFmtId="0" fontId="2" fillId="38" borderId="52" xfId="0" applyFont="1" applyFill="1" applyBorder="1" applyAlignment="1" applyProtection="1">
      <alignment horizontal="center"/>
      <protection/>
    </xf>
    <xf numFmtId="14" fontId="0" fillId="33" borderId="83" xfId="0" applyNumberFormat="1" applyFill="1" applyBorder="1" applyAlignment="1" applyProtection="1">
      <alignment horizontal="center"/>
      <protection/>
    </xf>
    <xf numFmtId="43" fontId="23" fillId="0" borderId="99" xfId="42" applyFont="1" applyBorder="1" applyAlignment="1">
      <alignment/>
    </xf>
    <xf numFmtId="43" fontId="23" fillId="0" borderId="53" xfId="42" applyFont="1" applyBorder="1" applyAlignment="1">
      <alignment/>
    </xf>
    <xf numFmtId="0" fontId="1" fillId="33" borderId="0" xfId="0" applyFont="1" applyFill="1" applyBorder="1" applyAlignment="1">
      <alignment/>
    </xf>
    <xf numFmtId="0" fontId="1" fillId="0" borderId="93" xfId="0" applyFont="1" applyBorder="1" applyAlignment="1">
      <alignment/>
    </xf>
    <xf numFmtId="0" fontId="1" fillId="33" borderId="30" xfId="0" applyFont="1" applyFill="1" applyBorder="1" applyAlignment="1">
      <alignment/>
    </xf>
    <xf numFmtId="43" fontId="3" fillId="0" borderId="56" xfId="0" applyNumberFormat="1" applyFont="1" applyBorder="1" applyAlignment="1">
      <alignment/>
    </xf>
    <xf numFmtId="43" fontId="3" fillId="0" borderId="102" xfId="0" applyNumberFormat="1" applyFont="1" applyBorder="1" applyAlignment="1">
      <alignment/>
    </xf>
    <xf numFmtId="44" fontId="3" fillId="0" borderId="103" xfId="42" applyNumberFormat="1" applyFont="1" applyBorder="1" applyAlignment="1">
      <alignment/>
    </xf>
    <xf numFmtId="0" fontId="1" fillId="0" borderId="39" xfId="0" applyFont="1" applyBorder="1" applyAlignment="1">
      <alignment/>
    </xf>
    <xf numFmtId="196" fontId="0" fillId="0" borderId="12" xfId="0" applyNumberFormat="1" applyFont="1" applyBorder="1" applyAlignment="1">
      <alignment horizontal="right"/>
    </xf>
    <xf numFmtId="43" fontId="1" fillId="36" borderId="56" xfId="42" applyFont="1" applyFill="1" applyBorder="1" applyAlignment="1" applyProtection="1">
      <alignment/>
      <protection locked="0"/>
    </xf>
    <xf numFmtId="43" fontId="1" fillId="36" borderId="49" xfId="42" applyFont="1" applyFill="1" applyBorder="1" applyAlignment="1" applyProtection="1">
      <alignment/>
      <protection locked="0"/>
    </xf>
    <xf numFmtId="174" fontId="2" fillId="0" borderId="29" xfId="0" applyNumberFormat="1" applyFont="1" applyBorder="1" applyAlignment="1" applyProtection="1">
      <alignment/>
      <protection locked="0"/>
    </xf>
    <xf numFmtId="0" fontId="7" fillId="0" borderId="13" xfId="0" applyFont="1" applyBorder="1" applyAlignment="1">
      <alignment horizontal="center"/>
    </xf>
    <xf numFmtId="43" fontId="20" fillId="0" borderId="104" xfId="42" applyNumberFormat="1" applyFont="1" applyBorder="1" applyAlignment="1">
      <alignment/>
    </xf>
    <xf numFmtId="43" fontId="6" fillId="0" borderId="33" xfId="0" applyNumberFormat="1" applyFont="1" applyBorder="1" applyAlignment="1">
      <alignment/>
    </xf>
    <xf numFmtId="0" fontId="6" fillId="0" borderId="11" xfId="0" applyFont="1" applyBorder="1" applyAlignment="1" applyProtection="1">
      <alignment/>
      <protection locked="0"/>
    </xf>
    <xf numFmtId="0" fontId="6" fillId="0" borderId="32" xfId="0" applyFont="1" applyBorder="1" applyAlignment="1" applyProtection="1">
      <alignment/>
      <protection locked="0"/>
    </xf>
    <xf numFmtId="43" fontId="6" fillId="0" borderId="33" xfId="0" applyNumberFormat="1" applyFont="1" applyBorder="1" applyAlignment="1" applyProtection="1">
      <alignment/>
      <protection locked="0"/>
    </xf>
    <xf numFmtId="43" fontId="6" fillId="0" borderId="37" xfId="0" applyNumberFormat="1" applyFont="1" applyBorder="1" applyAlignment="1" applyProtection="1">
      <alignment/>
      <protection locked="0"/>
    </xf>
    <xf numFmtId="0" fontId="7" fillId="38" borderId="0" xfId="0" applyFont="1" applyFill="1" applyAlignment="1">
      <alignment horizontal="right"/>
    </xf>
    <xf numFmtId="0" fontId="7" fillId="38" borderId="0" xfId="0" applyFont="1" applyFill="1" applyAlignment="1">
      <alignment horizontal="left"/>
    </xf>
    <xf numFmtId="0" fontId="5" fillId="0" borderId="67" xfId="0" applyFont="1" applyBorder="1" applyAlignment="1">
      <alignment/>
    </xf>
    <xf numFmtId="0" fontId="0" fillId="0" borderId="67" xfId="0" applyFont="1" applyBorder="1" applyAlignment="1">
      <alignment/>
    </xf>
    <xf numFmtId="0" fontId="13" fillId="0" borderId="67" xfId="0" applyFont="1" applyBorder="1" applyAlignment="1">
      <alignment/>
    </xf>
    <xf numFmtId="0" fontId="2" fillId="0" borderId="0" xfId="0" applyFont="1" applyAlignment="1" applyProtection="1">
      <alignment horizontal="right" vertical="center"/>
      <protection/>
    </xf>
    <xf numFmtId="0" fontId="2" fillId="0" borderId="0" xfId="0" applyFont="1" applyAlignment="1" applyProtection="1">
      <alignment vertical="center"/>
      <protection/>
    </xf>
    <xf numFmtId="14" fontId="2" fillId="0" borderId="10" xfId="0" applyNumberFormat="1" applyFont="1" applyBorder="1" applyAlignment="1">
      <alignment horizontal="left" vertical="center"/>
    </xf>
    <xf numFmtId="0" fontId="20" fillId="0" borderId="10" xfId="0" applyFont="1" applyBorder="1" applyAlignment="1">
      <alignment horizontal="right" vertical="center"/>
    </xf>
    <xf numFmtId="49" fontId="20" fillId="0" borderId="10" xfId="0" applyNumberFormat="1" applyFont="1" applyBorder="1" applyAlignment="1">
      <alignment horizontal="center" vertical="center"/>
    </xf>
    <xf numFmtId="14" fontId="0" fillId="39" borderId="57" xfId="0" applyNumberFormat="1" applyFill="1" applyBorder="1" applyAlignment="1" applyProtection="1">
      <alignment/>
      <protection locked="0"/>
    </xf>
    <xf numFmtId="14" fontId="39" fillId="0" borderId="97" xfId="0" applyNumberFormat="1" applyFont="1" applyBorder="1" applyAlignment="1">
      <alignment vertical="center"/>
    </xf>
    <xf numFmtId="14" fontId="39" fillId="0" borderId="10" xfId="0" applyNumberFormat="1" applyFont="1" applyBorder="1" applyAlignment="1">
      <alignment horizontal="left" vertical="center"/>
    </xf>
    <xf numFmtId="14" fontId="40" fillId="0" borderId="0" xfId="0" applyNumberFormat="1" applyFont="1" applyAlignment="1" applyProtection="1">
      <alignment vertical="center"/>
      <protection/>
    </xf>
    <xf numFmtId="0" fontId="0" fillId="39" borderId="55" xfId="0" applyNumberFormat="1" applyFill="1" applyBorder="1" applyAlignment="1" applyProtection="1">
      <alignment horizontal="left" wrapText="1"/>
      <protection locked="0"/>
    </xf>
    <xf numFmtId="0" fontId="0" fillId="39" borderId="12" xfId="0" applyNumberFormat="1" applyFill="1" applyBorder="1" applyAlignment="1" applyProtection="1">
      <alignment horizontal="left" wrapText="1"/>
      <protection locked="0"/>
    </xf>
    <xf numFmtId="14" fontId="0" fillId="0" borderId="46" xfId="0" applyNumberFormat="1" applyFill="1" applyBorder="1" applyAlignment="1" applyProtection="1">
      <alignment horizontal="left" wrapText="1"/>
      <protection locked="0"/>
    </xf>
    <xf numFmtId="14" fontId="0" fillId="0" borderId="92" xfId="0" applyNumberFormat="1" applyFill="1" applyBorder="1" applyAlignment="1" applyProtection="1">
      <alignment wrapText="1"/>
      <protection locked="0"/>
    </xf>
    <xf numFmtId="14" fontId="0" fillId="0" borderId="101" xfId="0" applyNumberFormat="1" applyFill="1" applyBorder="1" applyAlignment="1" applyProtection="1">
      <alignment wrapText="1"/>
      <protection locked="0"/>
    </xf>
    <xf numFmtId="174" fontId="0" fillId="36" borderId="93" xfId="42" applyNumberFormat="1" applyFont="1" applyFill="1" applyBorder="1" applyAlignment="1" applyProtection="1">
      <alignment/>
      <protection locked="0"/>
    </xf>
    <xf numFmtId="174" fontId="0" fillId="36" borderId="105" xfId="42" applyNumberFormat="1" applyFont="1" applyFill="1" applyBorder="1" applyAlignment="1" applyProtection="1">
      <alignment/>
      <protection locked="0"/>
    </xf>
    <xf numFmtId="164" fontId="0" fillId="0" borderId="88" xfId="0" applyNumberFormat="1" applyBorder="1" applyAlignment="1">
      <alignment/>
    </xf>
    <xf numFmtId="14" fontId="0" fillId="0" borderId="59" xfId="0" applyNumberFormat="1" applyFill="1" applyBorder="1" applyAlignment="1" applyProtection="1">
      <alignment horizontal="left" wrapText="1"/>
      <protection locked="0"/>
    </xf>
    <xf numFmtId="174" fontId="0" fillId="36" borderId="43" xfId="42" applyNumberFormat="1" applyFont="1" applyFill="1" applyBorder="1" applyAlignment="1" applyProtection="1">
      <alignment/>
      <protection locked="0"/>
    </xf>
    <xf numFmtId="174" fontId="0" fillId="36" borderId="72" xfId="42" applyNumberFormat="1" applyFont="1" applyFill="1" applyBorder="1" applyAlignment="1" applyProtection="1">
      <alignment/>
      <protection locked="0"/>
    </xf>
    <xf numFmtId="0" fontId="6" fillId="0" borderId="39" xfId="0" applyFont="1" applyBorder="1" applyAlignment="1">
      <alignment/>
    </xf>
    <xf numFmtId="0" fontId="6" fillId="0" borderId="0" xfId="0" applyFont="1" applyBorder="1" applyAlignment="1">
      <alignment horizontal="center"/>
    </xf>
    <xf numFmtId="0" fontId="1" fillId="0" borderId="36" xfId="0" applyFont="1" applyBorder="1" applyAlignment="1">
      <alignment/>
    </xf>
    <xf numFmtId="0" fontId="1" fillId="0" borderId="32" xfId="0" applyFont="1" applyBorder="1" applyAlignment="1">
      <alignment/>
    </xf>
    <xf numFmtId="0" fontId="1" fillId="0" borderId="91" xfId="0" applyFont="1" applyBorder="1" applyAlignment="1">
      <alignment/>
    </xf>
    <xf numFmtId="0" fontId="1" fillId="0" borderId="28" xfId="0" applyFont="1" applyBorder="1" applyAlignment="1">
      <alignment/>
    </xf>
    <xf numFmtId="0" fontId="1" fillId="0" borderId="60" xfId="0" applyFont="1" applyBorder="1" applyAlignment="1">
      <alignment/>
    </xf>
    <xf numFmtId="174" fontId="1" fillId="0" borderId="12" xfId="42" applyNumberFormat="1" applyFont="1" applyBorder="1" applyAlignment="1">
      <alignment/>
    </xf>
    <xf numFmtId="0" fontId="38" fillId="0" borderId="43" xfId="0" applyFont="1" applyBorder="1" applyAlignment="1">
      <alignment/>
    </xf>
    <xf numFmtId="43" fontId="1" fillId="0" borderId="106" xfId="0" applyNumberFormat="1" applyFont="1" applyBorder="1" applyAlignment="1">
      <alignment horizontal="center"/>
    </xf>
    <xf numFmtId="0" fontId="38" fillId="0" borderId="12" xfId="0" applyFont="1" applyBorder="1" applyAlignment="1">
      <alignment/>
    </xf>
    <xf numFmtId="43" fontId="1" fillId="0" borderId="49" xfId="0" applyNumberFormat="1" applyFont="1" applyBorder="1" applyAlignment="1">
      <alignment horizontal="center"/>
    </xf>
    <xf numFmtId="0" fontId="38" fillId="0" borderId="12" xfId="0" applyFont="1" applyFill="1" applyBorder="1" applyAlignment="1">
      <alignment/>
    </xf>
    <xf numFmtId="43" fontId="1" fillId="0" borderId="107" xfId="0" applyNumberFormat="1" applyFont="1" applyBorder="1" applyAlignment="1">
      <alignment horizontal="center"/>
    </xf>
    <xf numFmtId="174" fontId="1" fillId="0" borderId="13" xfId="42" applyNumberFormat="1" applyFont="1" applyBorder="1" applyAlignment="1">
      <alignment/>
    </xf>
    <xf numFmtId="0" fontId="38" fillId="0" borderId="13" xfId="0" applyFont="1" applyBorder="1" applyAlignment="1">
      <alignment/>
    </xf>
    <xf numFmtId="43" fontId="1" fillId="0" borderId="45" xfId="0" applyNumberFormat="1" applyFont="1" applyBorder="1" applyAlignment="1">
      <alignment horizontal="center"/>
    </xf>
    <xf numFmtId="174" fontId="3" fillId="0" borderId="93" xfId="42" applyNumberFormat="1" applyFont="1" applyBorder="1" applyAlignment="1">
      <alignment/>
    </xf>
    <xf numFmtId="0" fontId="1" fillId="33" borderId="95" xfId="0" applyFont="1" applyFill="1" applyBorder="1" applyAlignment="1">
      <alignment/>
    </xf>
    <xf numFmtId="0" fontId="1" fillId="0" borderId="96" xfId="0" applyFont="1" applyBorder="1" applyAlignment="1">
      <alignment/>
    </xf>
    <xf numFmtId="43" fontId="3" fillId="0" borderId="44" xfId="42" applyNumberFormat="1" applyFont="1" applyBorder="1" applyAlignment="1">
      <alignment/>
    </xf>
    <xf numFmtId="0" fontId="38" fillId="0" borderId="55" xfId="0" applyFont="1" applyBorder="1" applyAlignment="1">
      <alignment/>
    </xf>
    <xf numFmtId="39" fontId="38" fillId="0" borderId="43" xfId="0" applyNumberFormat="1" applyFont="1" applyBorder="1" applyAlignment="1">
      <alignment/>
    </xf>
    <xf numFmtId="0" fontId="1" fillId="0" borderId="0" xfId="0" applyFont="1" applyAlignment="1">
      <alignment/>
    </xf>
    <xf numFmtId="0" fontId="1" fillId="0" borderId="0" xfId="0" applyFont="1" applyBorder="1" applyAlignment="1">
      <alignment/>
    </xf>
    <xf numFmtId="0" fontId="1" fillId="0" borderId="26" xfId="0" applyFont="1" applyBorder="1" applyAlignment="1">
      <alignment/>
    </xf>
    <xf numFmtId="0" fontId="1" fillId="0" borderId="33" xfId="0" applyFont="1" applyBorder="1" applyAlignment="1">
      <alignment/>
    </xf>
    <xf numFmtId="0" fontId="1" fillId="0" borderId="34" xfId="0" applyFont="1" applyBorder="1" applyAlignment="1">
      <alignment/>
    </xf>
    <xf numFmtId="0" fontId="1" fillId="0" borderId="24" xfId="0" applyFont="1" applyBorder="1" applyAlignment="1">
      <alignment/>
    </xf>
    <xf numFmtId="0" fontId="1" fillId="0" borderId="25" xfId="0" applyFont="1" applyBorder="1" applyAlignment="1">
      <alignment/>
    </xf>
    <xf numFmtId="0" fontId="6" fillId="0" borderId="84" xfId="0" applyFont="1" applyFill="1" applyBorder="1" applyAlignment="1" applyProtection="1">
      <alignment wrapText="1"/>
      <protection/>
    </xf>
    <xf numFmtId="0" fontId="6" fillId="0" borderId="83" xfId="0" applyFont="1" applyFill="1" applyBorder="1" applyAlignment="1" applyProtection="1">
      <alignment wrapText="1"/>
      <protection/>
    </xf>
    <xf numFmtId="0" fontId="6" fillId="0" borderId="92" xfId="0" applyFont="1" applyFill="1" applyBorder="1" applyAlignment="1" applyProtection="1">
      <alignment wrapText="1"/>
      <protection/>
    </xf>
    <xf numFmtId="0" fontId="0" fillId="0" borderId="98" xfId="0" applyFill="1" applyBorder="1" applyAlignment="1" applyProtection="1">
      <alignment/>
      <protection/>
    </xf>
    <xf numFmtId="0" fontId="0" fillId="0" borderId="99" xfId="0" applyFill="1" applyBorder="1" applyAlignment="1" applyProtection="1">
      <alignment horizontal="right"/>
      <protection/>
    </xf>
    <xf numFmtId="0" fontId="0" fillId="0" borderId="84" xfId="0" applyFill="1" applyBorder="1" applyAlignment="1">
      <alignment/>
    </xf>
    <xf numFmtId="0" fontId="0" fillId="0" borderId="42" xfId="0" applyFont="1" applyFill="1" applyBorder="1" applyAlignment="1" applyProtection="1">
      <alignment horizontal="left" wrapText="1"/>
      <protection/>
    </xf>
    <xf numFmtId="0" fontId="0" fillId="0" borderId="88" xfId="0" applyFont="1" applyFill="1" applyBorder="1" applyAlignment="1" applyProtection="1">
      <alignment/>
      <protection/>
    </xf>
    <xf numFmtId="43" fontId="0" fillId="0" borderId="46" xfId="0" applyNumberFormat="1" applyFont="1" applyBorder="1" applyAlignment="1" applyProtection="1">
      <alignment/>
      <protection/>
    </xf>
    <xf numFmtId="43" fontId="0" fillId="0" borderId="44" xfId="0" applyNumberFormat="1" applyFont="1" applyBorder="1" applyAlignment="1" applyProtection="1">
      <alignment/>
      <protection/>
    </xf>
    <xf numFmtId="43" fontId="0" fillId="0" borderId="83" xfId="0" applyNumberFormat="1" applyFont="1" applyBorder="1" applyAlignment="1" applyProtection="1">
      <alignment/>
      <protection/>
    </xf>
    <xf numFmtId="43" fontId="0" fillId="0" borderId="49" xfId="0" applyNumberFormat="1" applyFont="1" applyBorder="1" applyAlignment="1" applyProtection="1">
      <alignment/>
      <protection/>
    </xf>
    <xf numFmtId="43" fontId="0" fillId="0" borderId="84" xfId="0" applyNumberFormat="1" applyFont="1" applyBorder="1" applyAlignment="1" applyProtection="1">
      <alignment/>
      <protection/>
    </xf>
    <xf numFmtId="43" fontId="0" fillId="0" borderId="56" xfId="0" applyNumberFormat="1" applyFont="1" applyBorder="1" applyAlignment="1" applyProtection="1">
      <alignment/>
      <protection/>
    </xf>
    <xf numFmtId="43" fontId="0" fillId="0" borderId="54" xfId="0" applyNumberFormat="1" applyFont="1" applyBorder="1" applyAlignment="1" applyProtection="1">
      <alignment/>
      <protection/>
    </xf>
    <xf numFmtId="43" fontId="0" fillId="0" borderId="45" xfId="0" applyNumberFormat="1" applyFont="1" applyBorder="1" applyAlignment="1" applyProtection="1">
      <alignment/>
      <protection/>
    </xf>
    <xf numFmtId="172" fontId="2" fillId="0" borderId="98" xfId="0" applyNumberFormat="1" applyFont="1" applyBorder="1" applyAlignment="1" applyProtection="1">
      <alignment/>
      <protection/>
    </xf>
    <xf numFmtId="172" fontId="2" fillId="0" borderId="105" xfId="0" applyNumberFormat="1" applyFont="1" applyBorder="1" applyAlignment="1" applyProtection="1">
      <alignment/>
      <protection/>
    </xf>
    <xf numFmtId="43" fontId="3" fillId="0" borderId="13" xfId="42" applyNumberFormat="1" applyFont="1" applyBorder="1" applyAlignment="1" applyProtection="1">
      <alignment horizontal="right"/>
      <protection locked="0"/>
    </xf>
    <xf numFmtId="172" fontId="0" fillId="33" borderId="55" xfId="0" applyNumberFormat="1" applyFill="1" applyBorder="1" applyAlignment="1">
      <alignment/>
    </xf>
    <xf numFmtId="172" fontId="0" fillId="33" borderId="11" xfId="0" applyNumberFormat="1" applyFill="1" applyBorder="1" applyAlignment="1">
      <alignment/>
    </xf>
    <xf numFmtId="172" fontId="0" fillId="33" borderId="42" xfId="0" applyNumberFormat="1" applyFill="1" applyBorder="1" applyAlignment="1">
      <alignment/>
    </xf>
    <xf numFmtId="172" fontId="0" fillId="33" borderId="50" xfId="0" applyNumberFormat="1" applyFill="1" applyBorder="1" applyAlignment="1">
      <alignment/>
    </xf>
    <xf numFmtId="172" fontId="0" fillId="33" borderId="90" xfId="0" applyNumberFormat="1" applyFill="1" applyBorder="1" applyAlignment="1">
      <alignment/>
    </xf>
    <xf numFmtId="172" fontId="0" fillId="33" borderId="12" xfId="0" applyNumberFormat="1" applyFill="1" applyBorder="1" applyAlignment="1" applyProtection="1">
      <alignment/>
      <protection/>
    </xf>
    <xf numFmtId="172" fontId="0" fillId="33" borderId="51" xfId="0" applyNumberFormat="1" applyFill="1" applyBorder="1" applyAlignment="1" applyProtection="1">
      <alignment/>
      <protection/>
    </xf>
    <xf numFmtId="172" fontId="0" fillId="33" borderId="23" xfId="0" applyNumberFormat="1" applyFill="1" applyBorder="1" applyAlignment="1" applyProtection="1">
      <alignment/>
      <protection/>
    </xf>
    <xf numFmtId="172" fontId="0" fillId="33" borderId="13" xfId="0" applyNumberFormat="1" applyFill="1" applyBorder="1" applyAlignment="1">
      <alignment/>
    </xf>
    <xf numFmtId="172" fontId="0" fillId="33" borderId="63" xfId="0" applyNumberFormat="1" applyFill="1" applyBorder="1" applyAlignment="1">
      <alignment/>
    </xf>
    <xf numFmtId="172" fontId="0" fillId="39" borderId="55" xfId="42" applyNumberFormat="1" applyFont="1" applyFill="1" applyBorder="1" applyAlignment="1" applyProtection="1">
      <alignment/>
      <protection locked="0"/>
    </xf>
    <xf numFmtId="172" fontId="0" fillId="39" borderId="11" xfId="42" applyNumberFormat="1" applyFont="1" applyFill="1" applyBorder="1" applyAlignment="1" applyProtection="1">
      <alignment/>
      <protection locked="0"/>
    </xf>
    <xf numFmtId="172" fontId="0" fillId="0" borderId="42" xfId="0" applyNumberFormat="1" applyBorder="1" applyAlignment="1">
      <alignment/>
    </xf>
    <xf numFmtId="172" fontId="0" fillId="39" borderId="12" xfId="42" applyNumberFormat="1" applyFont="1" applyFill="1" applyBorder="1" applyAlignment="1" applyProtection="1">
      <alignment/>
      <protection locked="0"/>
    </xf>
    <xf numFmtId="172" fontId="0" fillId="39" borderId="27" xfId="42" applyNumberFormat="1" applyFont="1" applyFill="1" applyBorder="1" applyAlignment="1" applyProtection="1">
      <alignment/>
      <protection locked="0"/>
    </xf>
    <xf numFmtId="172" fontId="0" fillId="0" borderId="90" xfId="0" applyNumberFormat="1" applyBorder="1" applyAlignment="1">
      <alignment/>
    </xf>
    <xf numFmtId="172" fontId="0" fillId="39" borderId="12" xfId="42" applyNumberFormat="1" applyFont="1" applyFill="1" applyBorder="1" applyAlignment="1" applyProtection="1">
      <alignment/>
      <protection locked="0"/>
    </xf>
    <xf numFmtId="172" fontId="0" fillId="39" borderId="51" xfId="42" applyNumberFormat="1" applyFont="1" applyFill="1" applyBorder="1" applyAlignment="1" applyProtection="1">
      <alignment/>
      <protection locked="0"/>
    </xf>
    <xf numFmtId="172" fontId="0" fillId="39" borderId="23" xfId="42" applyNumberFormat="1" applyFont="1" applyFill="1" applyBorder="1" applyAlignment="1" applyProtection="1">
      <alignment/>
      <protection locked="0"/>
    </xf>
    <xf numFmtId="172" fontId="0" fillId="0" borderId="108" xfId="0" applyNumberFormat="1" applyBorder="1" applyAlignment="1">
      <alignment/>
    </xf>
    <xf numFmtId="172" fontId="2" fillId="0" borderId="13" xfId="0" applyNumberFormat="1" applyFont="1" applyBorder="1" applyAlignment="1">
      <alignment/>
    </xf>
    <xf numFmtId="172" fontId="2" fillId="0" borderId="73" xfId="0" applyNumberFormat="1" applyFont="1" applyBorder="1" applyAlignment="1">
      <alignment/>
    </xf>
    <xf numFmtId="172" fontId="2" fillId="0" borderId="63" xfId="0" applyNumberFormat="1" applyFont="1" applyBorder="1" applyAlignment="1">
      <alignment/>
    </xf>
    <xf numFmtId="164" fontId="0" fillId="0" borderId="27" xfId="0" applyNumberFormat="1" applyFill="1" applyBorder="1" applyAlignment="1" applyProtection="1">
      <alignment/>
      <protection/>
    </xf>
    <xf numFmtId="164" fontId="0" fillId="0" borderId="30" xfId="0" applyNumberFormat="1" applyFill="1" applyBorder="1" applyAlignment="1" applyProtection="1">
      <alignment/>
      <protection/>
    </xf>
    <xf numFmtId="0" fontId="0" fillId="0" borderId="27" xfId="0" applyBorder="1" applyAlignment="1" applyProtection="1">
      <alignment/>
      <protection/>
    </xf>
    <xf numFmtId="0" fontId="0" fillId="0" borderId="30" xfId="0" applyBorder="1" applyAlignment="1" applyProtection="1">
      <alignment/>
      <protection/>
    </xf>
    <xf numFmtId="0" fontId="14" fillId="0" borderId="27" xfId="0" applyFont="1" applyBorder="1" applyAlignment="1">
      <alignment/>
    </xf>
    <xf numFmtId="0" fontId="1" fillId="0" borderId="30" xfId="0" applyFont="1" applyBorder="1" applyAlignment="1">
      <alignment wrapText="1"/>
    </xf>
    <xf numFmtId="0" fontId="14" fillId="0" borderId="27" xfId="0" applyFont="1" applyFill="1" applyBorder="1" applyAlignment="1">
      <alignment/>
    </xf>
    <xf numFmtId="165" fontId="6" fillId="39" borderId="57" xfId="0" applyNumberFormat="1" applyFont="1" applyFill="1" applyBorder="1" applyAlignment="1" applyProtection="1">
      <alignment horizontal="center"/>
      <protection/>
    </xf>
    <xf numFmtId="14" fontId="20" fillId="39" borderId="12" xfId="0" applyNumberFormat="1" applyFont="1" applyFill="1" applyBorder="1" applyAlignment="1" applyProtection="1">
      <alignment/>
      <protection/>
    </xf>
    <xf numFmtId="0" fontId="17" fillId="39" borderId="39" xfId="0" applyFont="1" applyFill="1" applyBorder="1" applyAlignment="1" applyProtection="1">
      <alignment/>
      <protection/>
    </xf>
    <xf numFmtId="0" fontId="17" fillId="39" borderId="0" xfId="0" applyFont="1" applyFill="1" applyBorder="1" applyAlignment="1" applyProtection="1">
      <alignment/>
      <protection/>
    </xf>
    <xf numFmtId="0" fontId="17" fillId="39" borderId="40" xfId="0" applyFont="1" applyFill="1" applyBorder="1" applyAlignment="1" applyProtection="1">
      <alignment/>
      <protection/>
    </xf>
    <xf numFmtId="0" fontId="17" fillId="39" borderId="89" xfId="0" applyFont="1" applyFill="1" applyBorder="1" applyAlignment="1" applyProtection="1">
      <alignment horizontal="center"/>
      <protection/>
    </xf>
    <xf numFmtId="0" fontId="1" fillId="39" borderId="0" xfId="0" applyFont="1" applyFill="1" applyBorder="1" applyAlignment="1" applyProtection="1">
      <alignment/>
      <protection/>
    </xf>
    <xf numFmtId="0" fontId="0" fillId="39" borderId="0" xfId="0" applyFill="1" applyBorder="1" applyAlignment="1" applyProtection="1">
      <alignment/>
      <protection/>
    </xf>
    <xf numFmtId="0" fontId="3" fillId="39" borderId="39" xfId="0" applyFont="1" applyFill="1" applyBorder="1" applyAlignment="1" applyProtection="1">
      <alignment/>
      <protection/>
    </xf>
    <xf numFmtId="0" fontId="0" fillId="39" borderId="32" xfId="0" applyFill="1" applyBorder="1" applyAlignment="1" applyProtection="1">
      <alignment/>
      <protection/>
    </xf>
    <xf numFmtId="183" fontId="6" fillId="39" borderId="37" xfId="0" applyNumberFormat="1" applyFont="1" applyFill="1" applyBorder="1" applyAlignment="1" applyProtection="1">
      <alignment horizontal="left"/>
      <protection locked="0"/>
    </xf>
    <xf numFmtId="0" fontId="0" fillId="0" borderId="109" xfId="0" applyBorder="1" applyAlignment="1">
      <alignment/>
    </xf>
    <xf numFmtId="0" fontId="0" fillId="0" borderId="109" xfId="0" applyFont="1" applyBorder="1" applyAlignment="1">
      <alignment/>
    </xf>
    <xf numFmtId="0" fontId="11" fillId="0" borderId="0" xfId="0" applyFont="1" applyFill="1" applyBorder="1" applyAlignment="1">
      <alignment/>
    </xf>
    <xf numFmtId="0" fontId="13" fillId="0" borderId="109" xfId="0" applyFont="1" applyBorder="1" applyAlignment="1">
      <alignment/>
    </xf>
    <xf numFmtId="165" fontId="6" fillId="39" borderId="57" xfId="0" applyNumberFormat="1" applyFont="1" applyFill="1" applyBorder="1" applyAlignment="1" applyProtection="1">
      <alignment horizontal="center"/>
      <protection locked="0"/>
    </xf>
    <xf numFmtId="172" fontId="0" fillId="0" borderId="11" xfId="0" applyNumberFormat="1" applyFont="1" applyBorder="1" applyAlignment="1" applyProtection="1">
      <alignment/>
      <protection locked="0"/>
    </xf>
    <xf numFmtId="172" fontId="0" fillId="0" borderId="27" xfId="0" applyNumberFormat="1" applyFont="1" applyBorder="1" applyAlignment="1" applyProtection="1">
      <alignment/>
      <protection locked="0"/>
    </xf>
    <xf numFmtId="172" fontId="0" fillId="0" borderId="73" xfId="0" applyNumberFormat="1" applyFont="1" applyBorder="1" applyAlignment="1" applyProtection="1">
      <alignment/>
      <protection locked="0"/>
    </xf>
    <xf numFmtId="172" fontId="0" fillId="0" borderId="56" xfId="0" applyNumberFormat="1" applyFont="1" applyBorder="1" applyAlignment="1" applyProtection="1">
      <alignment/>
      <protection locked="0"/>
    </xf>
    <xf numFmtId="172" fontId="0" fillId="0" borderId="49" xfId="0" applyNumberFormat="1" applyFont="1" applyBorder="1" applyAlignment="1" applyProtection="1">
      <alignment/>
      <protection locked="0"/>
    </xf>
    <xf numFmtId="172" fontId="0" fillId="0" borderId="45" xfId="0" applyNumberFormat="1" applyFont="1" applyBorder="1" applyAlignment="1" applyProtection="1">
      <alignment/>
      <protection locked="0"/>
    </xf>
    <xf numFmtId="172" fontId="0" fillId="0" borderId="84" xfId="0" applyNumberFormat="1" applyFill="1" applyBorder="1" applyAlignment="1" applyProtection="1">
      <alignment/>
      <protection locked="0"/>
    </xf>
    <xf numFmtId="172" fontId="0" fillId="0" borderId="55" xfId="0" applyNumberFormat="1" applyFill="1" applyBorder="1" applyAlignment="1" applyProtection="1">
      <alignment/>
      <protection locked="0"/>
    </xf>
    <xf numFmtId="172" fontId="0" fillId="0" borderId="83" xfId="0" applyNumberFormat="1" applyFill="1" applyBorder="1" applyAlignment="1" applyProtection="1">
      <alignment/>
      <protection locked="0"/>
    </xf>
    <xf numFmtId="172" fontId="0" fillId="0" borderId="12" xfId="0" applyNumberFormat="1" applyFill="1" applyBorder="1" applyAlignment="1" applyProtection="1">
      <alignment/>
      <protection locked="0"/>
    </xf>
    <xf numFmtId="172" fontId="0" fillId="0" borderId="44" xfId="0" applyNumberFormat="1" applyBorder="1" applyAlignment="1" applyProtection="1">
      <alignment/>
      <protection locked="0"/>
    </xf>
    <xf numFmtId="172" fontId="0" fillId="0" borderId="56" xfId="0" applyNumberFormat="1" applyBorder="1" applyAlignment="1" applyProtection="1">
      <alignment/>
      <protection locked="0"/>
    </xf>
    <xf numFmtId="172" fontId="0" fillId="0" borderId="49" xfId="0" applyNumberFormat="1" applyBorder="1" applyAlignment="1" applyProtection="1">
      <alignment/>
      <protection locked="0"/>
    </xf>
    <xf numFmtId="43" fontId="0" fillId="0" borderId="44" xfId="42" applyNumberFormat="1" applyFont="1" applyFill="1" applyBorder="1" applyAlignment="1" applyProtection="1">
      <alignment wrapText="1"/>
      <protection locked="0"/>
    </xf>
    <xf numFmtId="43" fontId="0" fillId="0" borderId="49" xfId="42" applyNumberFormat="1" applyFont="1" applyFill="1" applyBorder="1" applyAlignment="1" applyProtection="1">
      <alignment wrapText="1"/>
      <protection locked="0"/>
    </xf>
    <xf numFmtId="174" fontId="0" fillId="0" borderId="90" xfId="42" applyNumberFormat="1" applyFont="1" applyFill="1" applyBorder="1" applyAlignment="1" applyProtection="1">
      <alignment wrapText="1"/>
      <protection locked="0"/>
    </xf>
    <xf numFmtId="174" fontId="0" fillId="0" borderId="63" xfId="42" applyNumberFormat="1" applyFont="1" applyFill="1" applyBorder="1" applyAlignment="1" applyProtection="1">
      <alignment wrapText="1"/>
      <protection locked="0"/>
    </xf>
    <xf numFmtId="172" fontId="0" fillId="0" borderId="44" xfId="42" applyNumberFormat="1" applyFont="1" applyFill="1" applyBorder="1" applyAlignment="1" applyProtection="1">
      <alignment wrapText="1"/>
      <protection locked="0"/>
    </xf>
    <xf numFmtId="172" fontId="0" fillId="0" borderId="49" xfId="42" applyNumberFormat="1" applyFont="1" applyFill="1" applyBorder="1" applyAlignment="1" applyProtection="1">
      <alignment wrapText="1"/>
      <protection locked="0"/>
    </xf>
    <xf numFmtId="172" fontId="0" fillId="0" borderId="94" xfId="42" applyNumberFormat="1" applyFont="1" applyFill="1" applyBorder="1" applyAlignment="1" applyProtection="1">
      <alignment wrapText="1"/>
      <protection locked="0"/>
    </xf>
    <xf numFmtId="172" fontId="0" fillId="0" borderId="44" xfId="44" applyNumberFormat="1" applyFont="1" applyBorder="1" applyAlignment="1" applyProtection="1">
      <alignment wrapText="1"/>
      <protection locked="0"/>
    </xf>
    <xf numFmtId="172" fontId="0" fillId="0" borderId="49" xfId="44" applyNumberFormat="1" applyFont="1" applyBorder="1" applyAlignment="1" applyProtection="1">
      <alignment wrapText="1"/>
      <protection locked="0"/>
    </xf>
    <xf numFmtId="172" fontId="0" fillId="0" borderId="94" xfId="44" applyNumberFormat="1" applyFont="1" applyBorder="1" applyAlignment="1" applyProtection="1">
      <alignment wrapText="1"/>
      <protection locked="0"/>
    </xf>
    <xf numFmtId="43" fontId="0" fillId="0" borderId="44" xfId="44" applyNumberFormat="1" applyFont="1" applyBorder="1" applyAlignment="1" applyProtection="1">
      <alignment wrapText="1"/>
      <protection locked="0"/>
    </xf>
    <xf numFmtId="43" fontId="0" fillId="0" borderId="49" xfId="44" applyNumberFormat="1" applyFont="1" applyBorder="1" applyAlignment="1" applyProtection="1">
      <alignment wrapText="1"/>
      <protection locked="0"/>
    </xf>
    <xf numFmtId="43" fontId="0" fillId="0" borderId="94" xfId="44" applyNumberFormat="1" applyFont="1" applyBorder="1" applyAlignment="1" applyProtection="1">
      <alignment wrapText="1"/>
      <protection locked="0"/>
    </xf>
    <xf numFmtId="43" fontId="1" fillId="36" borderId="107" xfId="42" applyFont="1" applyFill="1" applyBorder="1" applyAlignment="1" applyProtection="1">
      <alignment/>
      <protection locked="0"/>
    </xf>
    <xf numFmtId="43" fontId="0" fillId="0" borderId="53" xfId="0" applyNumberFormat="1" applyBorder="1" applyAlignment="1" applyProtection="1">
      <alignment/>
      <protection locked="0"/>
    </xf>
    <xf numFmtId="43" fontId="1" fillId="36" borderId="45" xfId="42" applyFont="1" applyFill="1" applyBorder="1" applyAlignment="1" applyProtection="1">
      <alignment/>
      <protection locked="0"/>
    </xf>
    <xf numFmtId="43" fontId="1" fillId="0" borderId="94" xfId="42" applyFont="1" applyBorder="1" applyAlignment="1" applyProtection="1">
      <alignment/>
      <protection locked="0"/>
    </xf>
    <xf numFmtId="43" fontId="1" fillId="0" borderId="0" xfId="42" applyFont="1" applyBorder="1" applyAlignment="1" applyProtection="1">
      <alignment/>
      <protection locked="0"/>
    </xf>
    <xf numFmtId="0" fontId="6" fillId="38" borderId="0" xfId="0" applyFont="1" applyFill="1" applyBorder="1" applyAlignment="1" applyProtection="1">
      <alignment horizontal="left"/>
      <protection/>
    </xf>
    <xf numFmtId="0" fontId="5" fillId="38" borderId="0" xfId="0" applyNumberFormat="1" applyFont="1" applyFill="1" applyAlignment="1">
      <alignment horizontal="center"/>
    </xf>
    <xf numFmtId="0" fontId="5" fillId="38" borderId="0" xfId="0" applyFont="1" applyFill="1" applyAlignment="1">
      <alignment horizontal="center"/>
    </xf>
    <xf numFmtId="49" fontId="6" fillId="39" borderId="99" xfId="0" applyNumberFormat="1" applyFont="1" applyFill="1" applyBorder="1" applyAlignment="1" applyProtection="1">
      <alignment horizontal="left"/>
      <protection locked="0"/>
    </xf>
    <xf numFmtId="49" fontId="6" fillId="39" borderId="41" xfId="0" applyNumberFormat="1" applyFont="1" applyFill="1" applyBorder="1" applyAlignment="1" applyProtection="1">
      <alignment horizontal="left"/>
      <protection locked="0"/>
    </xf>
    <xf numFmtId="197" fontId="6" fillId="39" borderId="99" xfId="0" applyNumberFormat="1" applyFont="1" applyFill="1" applyBorder="1" applyAlignment="1" applyProtection="1">
      <alignment horizontal="left"/>
      <protection locked="0"/>
    </xf>
    <xf numFmtId="197" fontId="6" fillId="39" borderId="41" xfId="0" applyNumberFormat="1" applyFont="1" applyFill="1" applyBorder="1" applyAlignment="1" applyProtection="1">
      <alignment horizontal="left"/>
      <protection locked="0"/>
    </xf>
    <xf numFmtId="0" fontId="2" fillId="38" borderId="0" xfId="0" applyFont="1" applyFill="1" applyBorder="1" applyAlignment="1" applyProtection="1">
      <alignment horizontal="center"/>
      <protection/>
    </xf>
    <xf numFmtId="0" fontId="6" fillId="38" borderId="0" xfId="0" applyFont="1" applyFill="1" applyBorder="1" applyAlignment="1" applyProtection="1">
      <alignment horizontal="center"/>
      <protection/>
    </xf>
    <xf numFmtId="49" fontId="6" fillId="39" borderId="99" xfId="0" applyNumberFormat="1" applyFont="1" applyFill="1" applyBorder="1" applyAlignment="1" applyProtection="1">
      <alignment horizontal="center"/>
      <protection locked="0"/>
    </xf>
    <xf numFmtId="49" fontId="6" fillId="39" borderId="41" xfId="0" applyNumberFormat="1" applyFont="1" applyFill="1" applyBorder="1" applyAlignment="1" applyProtection="1">
      <alignment horizontal="center"/>
      <protection locked="0"/>
    </xf>
    <xf numFmtId="0" fontId="2" fillId="38" borderId="99" xfId="0" applyFont="1" applyFill="1" applyBorder="1" applyAlignment="1" applyProtection="1">
      <alignment horizontal="center"/>
      <protection/>
    </xf>
    <xf numFmtId="0" fontId="2" fillId="38" borderId="41" xfId="0" applyFont="1" applyFill="1" applyBorder="1" applyAlignment="1" applyProtection="1">
      <alignment horizontal="center"/>
      <protection/>
    </xf>
    <xf numFmtId="0" fontId="2" fillId="38" borderId="99" xfId="0" applyFont="1" applyFill="1" applyBorder="1" applyAlignment="1" applyProtection="1">
      <alignment horizontal="center" wrapText="1"/>
      <protection/>
    </xf>
    <xf numFmtId="0" fontId="2" fillId="38" borderId="97" xfId="0" applyFont="1" applyFill="1" applyBorder="1" applyAlignment="1" applyProtection="1">
      <alignment horizontal="center" wrapText="1"/>
      <protection/>
    </xf>
    <xf numFmtId="0" fontId="2" fillId="38" borderId="41" xfId="0" applyFont="1" applyFill="1" applyBorder="1" applyAlignment="1" applyProtection="1">
      <alignment horizontal="center" wrapText="1"/>
      <protection/>
    </xf>
    <xf numFmtId="0" fontId="5" fillId="0" borderId="0" xfId="0" applyFont="1" applyBorder="1" applyAlignment="1" applyProtection="1">
      <alignment horizontal="center"/>
      <protection/>
    </xf>
    <xf numFmtId="0" fontId="8" fillId="38" borderId="86" xfId="0" applyFont="1" applyFill="1" applyBorder="1" applyAlignment="1" applyProtection="1">
      <alignment horizontal="center"/>
      <protection/>
    </xf>
    <xf numFmtId="0" fontId="10" fillId="38" borderId="88" xfId="0" applyFont="1" applyFill="1" applyBorder="1" applyAlignment="1">
      <alignment/>
    </xf>
    <xf numFmtId="0" fontId="2" fillId="0" borderId="10" xfId="0" applyNumberFormat="1" applyFont="1" applyBorder="1" applyAlignment="1" applyProtection="1">
      <alignment horizontal="left"/>
      <protection/>
    </xf>
    <xf numFmtId="0" fontId="0" fillId="0" borderId="10" xfId="0" applyBorder="1" applyAlignment="1">
      <alignment/>
    </xf>
    <xf numFmtId="0" fontId="5" fillId="0" borderId="0" xfId="0" applyFont="1" applyAlignment="1" applyProtection="1">
      <alignment horizontal="center"/>
      <protection/>
    </xf>
    <xf numFmtId="0" fontId="25" fillId="0" borderId="0" xfId="0" applyFont="1" applyAlignment="1" applyProtection="1">
      <alignment horizontal="center"/>
      <protection/>
    </xf>
    <xf numFmtId="0" fontId="1" fillId="39" borderId="28" xfId="0" applyFont="1" applyFill="1" applyBorder="1" applyAlignment="1" applyProtection="1">
      <alignment horizontal="left" wrapText="1"/>
      <protection locked="0"/>
    </xf>
    <xf numFmtId="0" fontId="1" fillId="39" borderId="38" xfId="0" applyFont="1" applyFill="1" applyBorder="1" applyAlignment="1" applyProtection="1">
      <alignment horizontal="left" wrapText="1"/>
      <protection locked="0"/>
    </xf>
    <xf numFmtId="0" fontId="1" fillId="39" borderId="32" xfId="0" applyFont="1" applyFill="1" applyBorder="1" applyAlignment="1" applyProtection="1">
      <alignment horizontal="left" wrapText="1"/>
      <protection locked="0"/>
    </xf>
    <xf numFmtId="0" fontId="1" fillId="39" borderId="103" xfId="0" applyFont="1" applyFill="1" applyBorder="1" applyAlignment="1" applyProtection="1">
      <alignment horizontal="left" wrapText="1"/>
      <protection locked="0"/>
    </xf>
    <xf numFmtId="0" fontId="1" fillId="39" borderId="100" xfId="0" applyFont="1" applyFill="1" applyBorder="1" applyAlignment="1" applyProtection="1">
      <alignment horizontal="left" wrapText="1"/>
      <protection locked="0"/>
    </xf>
    <xf numFmtId="0" fontId="8" fillId="0" borderId="10" xfId="0" applyNumberFormat="1" applyFont="1" applyBorder="1" applyAlignment="1" applyProtection="1">
      <alignment horizontal="left"/>
      <protection/>
    </xf>
    <xf numFmtId="0" fontId="1" fillId="39" borderId="89" xfId="0" applyFont="1" applyFill="1" applyBorder="1" applyAlignment="1" applyProtection="1">
      <alignment horizontal="left" wrapText="1"/>
      <protection locked="0"/>
    </xf>
    <xf numFmtId="0" fontId="1" fillId="39" borderId="104" xfId="0" applyFont="1" applyFill="1" applyBorder="1" applyAlignment="1" applyProtection="1">
      <alignment horizontal="left" wrapText="1"/>
      <protection locked="0"/>
    </xf>
    <xf numFmtId="0" fontId="1" fillId="39" borderId="37" xfId="0" applyFont="1" applyFill="1" applyBorder="1" applyAlignment="1" applyProtection="1">
      <alignment horizontal="left" wrapText="1"/>
      <protection locked="0"/>
    </xf>
    <xf numFmtId="0" fontId="20" fillId="38" borderId="52" xfId="0" applyFont="1" applyFill="1" applyBorder="1" applyAlignment="1" applyProtection="1">
      <alignment horizontal="center" wrapText="1"/>
      <protection/>
    </xf>
    <xf numFmtId="0" fontId="20" fillId="38" borderId="47" xfId="0" applyFont="1" applyFill="1" applyBorder="1" applyAlignment="1" applyProtection="1">
      <alignment horizontal="center" wrapText="1"/>
      <protection/>
    </xf>
    <xf numFmtId="0" fontId="20" fillId="38" borderId="74" xfId="0" applyFont="1" applyFill="1" applyBorder="1" applyAlignment="1" applyProtection="1">
      <alignment horizontal="center" wrapText="1"/>
      <protection/>
    </xf>
    <xf numFmtId="0" fontId="20" fillId="38" borderId="10" xfId="0" applyFont="1" applyFill="1" applyBorder="1" applyAlignment="1" applyProtection="1">
      <alignment horizontal="center" wrapText="1"/>
      <protection/>
    </xf>
    <xf numFmtId="0" fontId="8" fillId="38" borderId="52" xfId="0" applyFont="1" applyFill="1" applyBorder="1" applyAlignment="1" applyProtection="1">
      <alignment horizontal="center"/>
      <protection/>
    </xf>
    <xf numFmtId="0" fontId="8" fillId="38" borderId="48" xfId="0" applyFont="1" applyFill="1" applyBorder="1" applyAlignment="1" applyProtection="1">
      <alignment horizontal="center"/>
      <protection/>
    </xf>
    <xf numFmtId="0" fontId="8" fillId="38" borderId="39" xfId="0" applyFont="1" applyFill="1" applyBorder="1" applyAlignment="1" applyProtection="1">
      <alignment horizontal="center"/>
      <protection/>
    </xf>
    <xf numFmtId="0" fontId="8" fillId="38" borderId="40" xfId="0" applyFont="1" applyFill="1" applyBorder="1" applyAlignment="1" applyProtection="1">
      <alignment horizontal="center"/>
      <protection/>
    </xf>
    <xf numFmtId="0" fontId="8" fillId="38" borderId="74" xfId="0" applyFont="1" applyFill="1" applyBorder="1" applyAlignment="1" applyProtection="1">
      <alignment horizontal="center"/>
      <protection/>
    </xf>
    <xf numFmtId="0" fontId="8" fillId="38" borderId="75" xfId="0" applyFont="1" applyFill="1" applyBorder="1" applyAlignment="1" applyProtection="1">
      <alignment horizontal="center"/>
      <protection/>
    </xf>
    <xf numFmtId="0" fontId="7" fillId="38" borderId="99" xfId="0" applyFont="1" applyFill="1" applyBorder="1" applyAlignment="1" applyProtection="1">
      <alignment horizontal="center"/>
      <protection/>
    </xf>
    <xf numFmtId="0" fontId="7" fillId="38" borderId="97" xfId="0" applyFont="1" applyFill="1" applyBorder="1" applyAlignment="1" applyProtection="1">
      <alignment horizontal="center"/>
      <protection/>
    </xf>
    <xf numFmtId="0" fontId="7" fillId="38" borderId="41" xfId="0" applyFont="1" applyFill="1" applyBorder="1" applyAlignment="1" applyProtection="1">
      <alignment horizontal="center"/>
      <protection/>
    </xf>
    <xf numFmtId="0" fontId="8" fillId="38" borderId="52" xfId="0" applyFont="1" applyFill="1" applyBorder="1" applyAlignment="1" applyProtection="1">
      <alignment horizontal="center" vertical="center" wrapText="1"/>
      <protection/>
    </xf>
    <xf numFmtId="0" fontId="8" fillId="38" borderId="48" xfId="0" applyFont="1" applyFill="1" applyBorder="1" applyAlignment="1" applyProtection="1">
      <alignment horizontal="center" vertical="center" wrapText="1"/>
      <protection/>
    </xf>
    <xf numFmtId="0" fontId="8" fillId="38" borderId="74" xfId="0" applyFont="1" applyFill="1" applyBorder="1" applyAlignment="1" applyProtection="1">
      <alignment horizontal="center" vertical="center" wrapText="1"/>
      <protection/>
    </xf>
    <xf numFmtId="0" fontId="8" fillId="38" borderId="75" xfId="0" applyFont="1" applyFill="1" applyBorder="1" applyAlignment="1" applyProtection="1">
      <alignment horizontal="center" vertical="center" wrapText="1"/>
      <protection/>
    </xf>
    <xf numFmtId="0" fontId="0" fillId="0" borderId="10" xfId="0" applyBorder="1" applyAlignment="1">
      <alignment horizontal="left"/>
    </xf>
    <xf numFmtId="0" fontId="0" fillId="33" borderId="58" xfId="0" applyFill="1" applyBorder="1" applyAlignment="1">
      <alignment horizontal="center"/>
    </xf>
    <xf numFmtId="0" fontId="0" fillId="33" borderId="59" xfId="0" applyFill="1" applyBorder="1" applyAlignment="1">
      <alignment horizontal="center"/>
    </xf>
    <xf numFmtId="0" fontId="0" fillId="33" borderId="72" xfId="0" applyFill="1" applyBorder="1" applyAlignment="1">
      <alignment horizontal="center"/>
    </xf>
    <xf numFmtId="0" fontId="0" fillId="33" borderId="104" xfId="0" applyFill="1" applyBorder="1" applyAlignment="1">
      <alignment horizontal="center"/>
    </xf>
    <xf numFmtId="0" fontId="3" fillId="39" borderId="27" xfId="0" applyNumberFormat="1" applyFont="1" applyFill="1" applyBorder="1" applyAlignment="1" applyProtection="1">
      <alignment horizontal="left"/>
      <protection locked="0"/>
    </xf>
    <xf numFmtId="0" fontId="3" fillId="39" borderId="28" xfId="0" applyNumberFormat="1" applyFont="1" applyFill="1" applyBorder="1" applyAlignment="1" applyProtection="1">
      <alignment horizontal="left"/>
      <protection locked="0"/>
    </xf>
    <xf numFmtId="0" fontId="3" fillId="39" borderId="29" xfId="0" applyNumberFormat="1" applyFont="1" applyFill="1" applyBorder="1" applyAlignment="1" applyProtection="1">
      <alignment horizontal="left"/>
      <protection locked="0"/>
    </xf>
    <xf numFmtId="0" fontId="17" fillId="0" borderId="34" xfId="0" applyFont="1" applyBorder="1" applyAlignment="1">
      <alignment horizontal="left" wrapText="1"/>
    </xf>
    <xf numFmtId="0" fontId="17" fillId="0" borderId="24" xfId="0" applyFont="1" applyBorder="1" applyAlignment="1">
      <alignment horizontal="left" wrapText="1"/>
    </xf>
    <xf numFmtId="0" fontId="17" fillId="0" borderId="25" xfId="0" applyFont="1" applyBorder="1" applyAlignment="1">
      <alignment horizontal="left" wrapText="1"/>
    </xf>
    <xf numFmtId="0" fontId="3" fillId="39" borderId="27" xfId="0" applyFont="1" applyFill="1" applyBorder="1" applyAlignment="1" applyProtection="1">
      <alignment horizontal="left"/>
      <protection locked="0"/>
    </xf>
    <xf numFmtId="0" fontId="3" fillId="39" borderId="28" xfId="0" applyFont="1" applyFill="1" applyBorder="1" applyAlignment="1" applyProtection="1">
      <alignment horizontal="left"/>
      <protection locked="0"/>
    </xf>
    <xf numFmtId="0" fontId="3" fillId="39" borderId="29" xfId="0" applyFont="1" applyFill="1" applyBorder="1" applyAlignment="1" applyProtection="1">
      <alignment horizontal="left"/>
      <protection locked="0"/>
    </xf>
    <xf numFmtId="0" fontId="17" fillId="0" borderId="0" xfId="0" applyFont="1" applyFill="1" applyBorder="1" applyAlignment="1">
      <alignment horizontal="left" wrapText="1"/>
    </xf>
    <xf numFmtId="0" fontId="14" fillId="0" borderId="0" xfId="0" applyFont="1" applyFill="1" applyBorder="1" applyAlignment="1" applyProtection="1">
      <alignment horizontal="left"/>
      <protection locked="0"/>
    </xf>
    <xf numFmtId="0" fontId="0" fillId="0" borderId="0" xfId="0" applyFill="1" applyBorder="1" applyAlignment="1">
      <alignment horizontal="center"/>
    </xf>
    <xf numFmtId="0" fontId="14" fillId="0" borderId="0" xfId="0" applyNumberFormat="1" applyFont="1"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0" fillId="0" borderId="32" xfId="0" applyBorder="1" applyAlignment="1">
      <alignment horizontal="center"/>
    </xf>
    <xf numFmtId="0" fontId="6" fillId="0" borderId="0" xfId="0" applyFont="1" applyFill="1" applyBorder="1" applyAlignment="1" applyProtection="1">
      <alignment horizontal="left"/>
      <protection locked="0"/>
    </xf>
    <xf numFmtId="0" fontId="5" fillId="0" borderId="0" xfId="0" applyFont="1" applyAlignment="1">
      <alignment horizontal="center"/>
    </xf>
    <xf numFmtId="0" fontId="2" fillId="38" borderId="99" xfId="0" applyFont="1" applyFill="1" applyBorder="1" applyAlignment="1">
      <alignment horizontal="center"/>
    </xf>
    <xf numFmtId="0" fontId="2" fillId="38" borderId="41" xfId="0" applyFont="1" applyFill="1" applyBorder="1" applyAlignment="1">
      <alignment horizontal="center"/>
    </xf>
    <xf numFmtId="0" fontId="8" fillId="0" borderId="0" xfId="0" applyFont="1" applyBorder="1" applyAlignment="1">
      <alignment horizontal="center" wrapText="1"/>
    </xf>
    <xf numFmtId="0" fontId="5" fillId="0" borderId="0" xfId="0" applyFont="1" applyBorder="1" applyAlignment="1">
      <alignment horizontal="center"/>
    </xf>
    <xf numFmtId="0" fontId="2" fillId="0" borderId="0" xfId="0" applyFont="1" applyBorder="1" applyAlignment="1">
      <alignment horizontal="center" wrapText="1"/>
    </xf>
    <xf numFmtId="0" fontId="2" fillId="0" borderId="97" xfId="0" applyNumberFormat="1" applyFont="1" applyBorder="1" applyAlignment="1" applyProtection="1">
      <alignment horizontal="left"/>
      <protection locked="0"/>
    </xf>
    <xf numFmtId="0" fontId="0" fillId="0" borderId="97" xfId="0" applyBorder="1" applyAlignment="1" applyProtection="1">
      <alignment/>
      <protection locked="0"/>
    </xf>
    <xf numFmtId="0" fontId="2" fillId="0" borderId="10" xfId="0" applyNumberFormat="1" applyFont="1" applyBorder="1" applyAlignment="1">
      <alignment horizontal="left"/>
    </xf>
    <xf numFmtId="0" fontId="2" fillId="0" borderId="97" xfId="0" applyNumberFormat="1" applyFont="1" applyBorder="1" applyAlignment="1">
      <alignment horizontal="left"/>
    </xf>
    <xf numFmtId="0" fontId="0" fillId="0" borderId="97" xfId="0" applyBorder="1" applyAlignment="1">
      <alignment/>
    </xf>
    <xf numFmtId="49" fontId="2" fillId="0" borderId="10" xfId="0" applyNumberFormat="1" applyFont="1" applyBorder="1" applyAlignment="1">
      <alignment horizontal="left"/>
    </xf>
    <xf numFmtId="0" fontId="2" fillId="0" borderId="0" xfId="0" applyFont="1" applyBorder="1" applyAlignment="1">
      <alignment horizontal="right"/>
    </xf>
    <xf numFmtId="0" fontId="8" fillId="0" borderId="52" xfId="0" applyFont="1" applyBorder="1" applyAlignment="1">
      <alignment horizontal="center" wrapText="1"/>
    </xf>
    <xf numFmtId="0" fontId="8" fillId="0" borderId="47" xfId="0" applyFont="1" applyBorder="1" applyAlignment="1">
      <alignment horizontal="center" wrapText="1"/>
    </xf>
    <xf numFmtId="0" fontId="8" fillId="0" borderId="48" xfId="0" applyFont="1" applyBorder="1" applyAlignment="1">
      <alignment horizontal="center" wrapText="1"/>
    </xf>
    <xf numFmtId="0" fontId="7" fillId="0" borderId="39" xfId="0" applyFont="1" applyBorder="1" applyAlignment="1">
      <alignment horizontal="center" wrapText="1"/>
    </xf>
    <xf numFmtId="0" fontId="7" fillId="0" borderId="0" xfId="0" applyFont="1" applyBorder="1" applyAlignment="1">
      <alignment horizontal="center" wrapText="1"/>
    </xf>
    <xf numFmtId="0" fontId="7" fillId="0" borderId="40" xfId="0" applyFont="1" applyBorder="1" applyAlignment="1">
      <alignment horizontal="center" wrapText="1"/>
    </xf>
    <xf numFmtId="0" fontId="7" fillId="0" borderId="36" xfId="0" applyFont="1" applyBorder="1" applyAlignment="1">
      <alignment horizontal="center" wrapText="1"/>
    </xf>
    <xf numFmtId="0" fontId="7" fillId="0" borderId="32" xfId="0" applyFont="1" applyBorder="1" applyAlignment="1">
      <alignment horizontal="center" wrapText="1"/>
    </xf>
    <xf numFmtId="0" fontId="7" fillId="0" borderId="37" xfId="0" applyFont="1" applyBorder="1" applyAlignment="1">
      <alignment horizontal="center" wrapText="1"/>
    </xf>
    <xf numFmtId="0" fontId="0" fillId="33" borderId="27" xfId="0" applyFill="1" applyBorder="1" applyAlignment="1" applyProtection="1">
      <alignment horizontal="center"/>
      <protection/>
    </xf>
    <xf numFmtId="0" fontId="0" fillId="33" borderId="29" xfId="0" applyFill="1" applyBorder="1" applyAlignment="1" applyProtection="1">
      <alignment horizontal="center"/>
      <protection/>
    </xf>
    <xf numFmtId="0" fontId="2" fillId="34" borderId="60" xfId="0" applyFont="1" applyFill="1" applyBorder="1" applyAlignment="1" applyProtection="1">
      <alignment horizontal="right"/>
      <protection/>
    </xf>
    <xf numFmtId="0" fontId="2" fillId="34" borderId="103" xfId="0" applyFont="1" applyFill="1" applyBorder="1" applyAlignment="1" applyProtection="1">
      <alignment horizontal="right"/>
      <protection/>
    </xf>
    <xf numFmtId="0" fontId="2" fillId="34" borderId="61" xfId="0" applyFont="1" applyFill="1" applyBorder="1" applyAlignment="1" applyProtection="1">
      <alignment horizontal="right"/>
      <protection/>
    </xf>
    <xf numFmtId="0" fontId="2" fillId="34" borderId="58" xfId="0" applyFont="1" applyFill="1" applyBorder="1" applyAlignment="1" applyProtection="1">
      <alignment horizontal="right"/>
      <protection/>
    </xf>
    <xf numFmtId="0" fontId="2" fillId="34" borderId="89" xfId="0" applyFont="1" applyFill="1" applyBorder="1" applyAlignment="1" applyProtection="1">
      <alignment horizontal="right"/>
      <protection/>
    </xf>
    <xf numFmtId="0" fontId="2" fillId="34" borderId="59" xfId="0" applyFont="1" applyFill="1" applyBorder="1" applyAlignment="1" applyProtection="1">
      <alignment horizontal="right"/>
      <protection/>
    </xf>
    <xf numFmtId="0" fontId="2" fillId="34" borderId="91" xfId="0" applyFont="1" applyFill="1" applyBorder="1" applyAlignment="1" applyProtection="1">
      <alignment horizontal="right"/>
      <protection/>
    </xf>
    <xf numFmtId="0" fontId="2" fillId="34" borderId="28" xfId="0" applyFont="1" applyFill="1" applyBorder="1" applyAlignment="1" applyProtection="1">
      <alignment horizontal="right"/>
      <protection/>
    </xf>
    <xf numFmtId="0" fontId="2" fillId="34" borderId="29" xfId="0" applyFont="1" applyFill="1" applyBorder="1" applyAlignment="1" applyProtection="1">
      <alignment horizontal="right"/>
      <protection/>
    </xf>
    <xf numFmtId="0" fontId="3" fillId="0" borderId="27" xfId="0" applyFont="1" applyFill="1" applyBorder="1" applyAlignment="1" applyProtection="1">
      <alignment horizontal="left"/>
      <protection/>
    </xf>
    <xf numFmtId="0" fontId="3" fillId="0" borderId="28" xfId="0" applyFont="1" applyFill="1" applyBorder="1" applyAlignment="1" applyProtection="1">
      <alignment horizontal="left"/>
      <protection/>
    </xf>
    <xf numFmtId="0" fontId="3" fillId="0" borderId="29" xfId="0" applyFont="1" applyFill="1" applyBorder="1" applyAlignment="1" applyProtection="1">
      <alignment horizontal="left"/>
      <protection/>
    </xf>
    <xf numFmtId="0" fontId="3" fillId="0" borderId="27" xfId="0" applyFont="1" applyFill="1" applyBorder="1" applyAlignment="1" applyProtection="1">
      <alignment/>
      <protection/>
    </xf>
    <xf numFmtId="0" fontId="3" fillId="0" borderId="28" xfId="0" applyFont="1" applyFill="1" applyBorder="1" applyAlignment="1" applyProtection="1">
      <alignment/>
      <protection/>
    </xf>
    <xf numFmtId="0" fontId="3" fillId="0" borderId="29" xfId="0" applyFont="1" applyFill="1" applyBorder="1" applyAlignment="1" applyProtection="1">
      <alignment/>
      <protection/>
    </xf>
    <xf numFmtId="0" fontId="17" fillId="0" borderId="32" xfId="0" applyFont="1" applyBorder="1" applyAlignment="1">
      <alignment horizontal="left"/>
    </xf>
    <xf numFmtId="0" fontId="17" fillId="0" borderId="37" xfId="0" applyFont="1" applyBorder="1" applyAlignment="1">
      <alignment horizontal="left"/>
    </xf>
    <xf numFmtId="183" fontId="6" fillId="0" borderId="32" xfId="0" applyNumberFormat="1" applyFont="1" applyBorder="1" applyAlignment="1">
      <alignment horizontal="center"/>
    </xf>
    <xf numFmtId="0" fontId="3" fillId="39" borderId="27" xfId="0" applyFont="1" applyFill="1" applyBorder="1" applyAlignment="1" applyProtection="1">
      <alignment horizontal="center"/>
      <protection locked="0"/>
    </xf>
    <xf numFmtId="0" fontId="3" fillId="39" borderId="38" xfId="0" applyFont="1" applyFill="1" applyBorder="1" applyAlignment="1" applyProtection="1">
      <alignment horizontal="center"/>
      <protection locked="0"/>
    </xf>
    <xf numFmtId="0" fontId="14" fillId="39" borderId="34" xfId="0" applyFont="1" applyFill="1" applyBorder="1" applyAlignment="1" applyProtection="1">
      <alignment horizontal="left" vertical="top" wrapText="1"/>
      <protection locked="0"/>
    </xf>
    <xf numFmtId="0" fontId="14" fillId="39" borderId="24" xfId="0" applyFont="1" applyFill="1" applyBorder="1" applyAlignment="1" applyProtection="1">
      <alignment horizontal="left" vertical="top" wrapText="1"/>
      <protection locked="0"/>
    </xf>
    <xf numFmtId="0" fontId="14" fillId="39" borderId="35" xfId="0" applyFont="1" applyFill="1" applyBorder="1" applyAlignment="1" applyProtection="1">
      <alignment horizontal="left" vertical="top" wrapText="1"/>
      <protection locked="0"/>
    </xf>
    <xf numFmtId="0" fontId="14" fillId="39" borderId="36" xfId="0" applyFont="1" applyFill="1" applyBorder="1" applyAlignment="1" applyProtection="1">
      <alignment horizontal="left" vertical="top" wrapText="1"/>
      <protection locked="0"/>
    </xf>
    <xf numFmtId="0" fontId="14" fillId="39" borderId="32" xfId="0" applyFont="1" applyFill="1" applyBorder="1" applyAlignment="1" applyProtection="1">
      <alignment horizontal="left" vertical="top" wrapText="1"/>
      <protection locked="0"/>
    </xf>
    <xf numFmtId="0" fontId="14" fillId="39" borderId="37" xfId="0" applyFont="1" applyFill="1" applyBorder="1" applyAlignment="1" applyProtection="1">
      <alignment horizontal="left" vertical="top" wrapText="1"/>
      <protection locked="0"/>
    </xf>
    <xf numFmtId="0" fontId="3" fillId="39" borderId="28" xfId="0" applyFont="1" applyFill="1" applyBorder="1" applyAlignment="1" applyProtection="1">
      <alignment horizontal="center"/>
      <protection locked="0"/>
    </xf>
    <xf numFmtId="0" fontId="3" fillId="39" borderId="29" xfId="0" applyFont="1" applyFill="1" applyBorder="1" applyAlignment="1" applyProtection="1">
      <alignment horizontal="center"/>
      <protection locked="0"/>
    </xf>
    <xf numFmtId="49" fontId="3" fillId="0" borderId="27" xfId="0" applyNumberFormat="1" applyFont="1" applyFill="1" applyBorder="1" applyAlignment="1" applyProtection="1">
      <alignment horizontal="left"/>
      <protection/>
    </xf>
    <xf numFmtId="0" fontId="3" fillId="0" borderId="28" xfId="0" applyNumberFormat="1" applyFont="1" applyFill="1" applyBorder="1" applyAlignment="1" applyProtection="1">
      <alignment horizontal="left"/>
      <protection/>
    </xf>
    <xf numFmtId="0" fontId="3" fillId="0" borderId="29" xfId="0" applyNumberFormat="1" applyFont="1" applyFill="1" applyBorder="1" applyAlignment="1" applyProtection="1">
      <alignment horizontal="left"/>
      <protection/>
    </xf>
    <xf numFmtId="49" fontId="14" fillId="0" borderId="11" xfId="0" applyNumberFormat="1" applyFont="1" applyBorder="1" applyAlignment="1" applyProtection="1">
      <alignment/>
      <protection/>
    </xf>
    <xf numFmtId="0" fontId="14" fillId="0" borderId="32" xfId="0" applyNumberFormat="1" applyFont="1" applyBorder="1" applyAlignment="1" applyProtection="1">
      <alignment/>
      <protection/>
    </xf>
    <xf numFmtId="197" fontId="3" fillId="0" borderId="27" xfId="0" applyNumberFormat="1" applyFont="1" applyFill="1" applyBorder="1" applyAlignment="1" applyProtection="1">
      <alignment horizontal="left"/>
      <protection/>
    </xf>
    <xf numFmtId="197" fontId="3" fillId="0" borderId="28" xfId="0" applyNumberFormat="1" applyFont="1" applyFill="1" applyBorder="1" applyAlignment="1" applyProtection="1">
      <alignment horizontal="left"/>
      <protection/>
    </xf>
    <xf numFmtId="197" fontId="3" fillId="0" borderId="29" xfId="0" applyNumberFormat="1" applyFont="1" applyFill="1" applyBorder="1" applyAlignment="1" applyProtection="1">
      <alignment horizontal="left"/>
      <protection/>
    </xf>
    <xf numFmtId="0" fontId="14" fillId="39" borderId="27" xfId="0" applyFont="1" applyFill="1" applyBorder="1" applyAlignment="1" applyProtection="1">
      <alignment horizontal="center"/>
      <protection locked="0"/>
    </xf>
    <xf numFmtId="0" fontId="14" fillId="39" borderId="28" xfId="0" applyFont="1" applyFill="1" applyBorder="1" applyAlignment="1" applyProtection="1">
      <alignment horizontal="center"/>
      <protection locked="0"/>
    </xf>
    <xf numFmtId="0" fontId="14" fillId="39" borderId="38" xfId="0" applyFont="1" applyFill="1" applyBorder="1" applyAlignment="1" applyProtection="1">
      <alignment horizontal="center"/>
      <protection locked="0"/>
    </xf>
    <xf numFmtId="0" fontId="0" fillId="0" borderId="11" xfId="0" applyBorder="1" applyAlignment="1">
      <alignment horizontal="left"/>
    </xf>
    <xf numFmtId="0" fontId="0" fillId="0" borderId="32" xfId="0" applyBorder="1" applyAlignment="1">
      <alignment horizontal="left"/>
    </xf>
    <xf numFmtId="0" fontId="3" fillId="0" borderId="27" xfId="0" applyNumberFormat="1" applyFont="1" applyFill="1" applyBorder="1" applyAlignment="1" applyProtection="1">
      <alignment horizontal="left"/>
      <protection/>
    </xf>
    <xf numFmtId="0" fontId="3" fillId="0" borderId="27" xfId="0" applyFont="1" applyFill="1" applyBorder="1" applyAlignment="1">
      <alignment horizontal="center"/>
    </xf>
    <xf numFmtId="0" fontId="3" fillId="0" borderId="38" xfId="0" applyFont="1" applyFill="1" applyBorder="1" applyAlignment="1">
      <alignment horizontal="center"/>
    </xf>
    <xf numFmtId="0" fontId="3" fillId="39" borderId="23" xfId="0" applyFont="1" applyFill="1" applyBorder="1" applyAlignment="1" applyProtection="1">
      <alignment horizontal="left"/>
      <protection locked="0"/>
    </xf>
    <xf numFmtId="0" fontId="3" fillId="39" borderId="24" xfId="0" applyFont="1" applyFill="1" applyBorder="1" applyAlignment="1" applyProtection="1">
      <alignment horizontal="left"/>
      <protection locked="0"/>
    </xf>
    <xf numFmtId="0" fontId="3" fillId="39" borderId="35" xfId="0" applyFont="1" applyFill="1" applyBorder="1" applyAlignment="1" applyProtection="1">
      <alignment horizontal="left"/>
      <protection locked="0"/>
    </xf>
    <xf numFmtId="43" fontId="11" fillId="0" borderId="72" xfId="0" applyNumberFormat="1" applyFont="1" applyBorder="1" applyAlignment="1">
      <alignment horizontal="center" vertical="center"/>
    </xf>
    <xf numFmtId="43" fontId="11" fillId="0" borderId="59" xfId="0" applyNumberFormat="1" applyFont="1" applyBorder="1" applyAlignment="1">
      <alignment horizontal="center" vertical="center"/>
    </xf>
    <xf numFmtId="0" fontId="1" fillId="0" borderId="24" xfId="0" applyFont="1" applyBorder="1" applyAlignment="1">
      <alignment horizontal="center"/>
    </xf>
    <xf numFmtId="43" fontId="38" fillId="0" borderId="27" xfId="42" applyFont="1" applyBorder="1" applyAlignment="1">
      <alignment horizontal="center"/>
    </xf>
    <xf numFmtId="43" fontId="38" fillId="0" borderId="29" xfId="42" applyFont="1" applyBorder="1" applyAlignment="1">
      <alignment horizontal="center"/>
    </xf>
    <xf numFmtId="43" fontId="3" fillId="0" borderId="72" xfId="42" applyFont="1" applyBorder="1" applyAlignment="1">
      <alignment horizontal="center"/>
    </xf>
    <xf numFmtId="43" fontId="3" fillId="0" borderId="59" xfId="42" applyFont="1" applyBorder="1" applyAlignment="1">
      <alignment horizontal="center"/>
    </xf>
    <xf numFmtId="183" fontId="6" fillId="0" borderId="32" xfId="0" applyNumberFormat="1" applyFont="1" applyBorder="1" applyAlignment="1">
      <alignment/>
    </xf>
    <xf numFmtId="14" fontId="23" fillId="0" borderId="30" xfId="0" applyNumberFormat="1" applyFont="1" applyBorder="1" applyAlignment="1">
      <alignment horizontal="center"/>
    </xf>
    <xf numFmtId="14" fontId="23" fillId="0" borderId="26" xfId="0" applyNumberFormat="1" applyFont="1" applyBorder="1" applyAlignment="1">
      <alignment horizontal="center"/>
    </xf>
    <xf numFmtId="14" fontId="23" fillId="0" borderId="105" xfId="0" applyNumberFormat="1" applyFont="1" applyBorder="1" applyAlignment="1">
      <alignment horizontal="center"/>
    </xf>
    <xf numFmtId="14" fontId="23" fillId="0" borderId="101" xfId="0" applyNumberFormat="1" applyFont="1" applyBorder="1" applyAlignment="1">
      <alignment horizontal="center"/>
    </xf>
    <xf numFmtId="43" fontId="6" fillId="0" borderId="11" xfId="0" applyNumberFormat="1" applyFont="1" applyBorder="1" applyAlignment="1" applyProtection="1">
      <alignment horizontal="center"/>
      <protection locked="0"/>
    </xf>
    <xf numFmtId="0" fontId="6" fillId="0" borderId="32"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3" fillId="33" borderId="52" xfId="0" applyFont="1" applyFill="1" applyBorder="1" applyAlignment="1">
      <alignment horizontal="center"/>
    </xf>
    <xf numFmtId="0" fontId="3" fillId="33" borderId="47" xfId="0" applyFont="1" applyFill="1" applyBorder="1" applyAlignment="1">
      <alignment horizontal="center"/>
    </xf>
    <xf numFmtId="0" fontId="3" fillId="33" borderId="48" xfId="0" applyFont="1" applyFill="1" applyBorder="1" applyAlignment="1">
      <alignment horizontal="center"/>
    </xf>
    <xf numFmtId="43" fontId="6" fillId="0" borderId="11" xfId="0" applyNumberFormat="1" applyFont="1" applyBorder="1" applyAlignment="1">
      <alignment horizontal="center"/>
    </xf>
    <xf numFmtId="0" fontId="6" fillId="0" borderId="33" xfId="0" applyFont="1" applyBorder="1" applyAlignment="1">
      <alignment horizontal="center"/>
    </xf>
    <xf numFmtId="0" fontId="41" fillId="0" borderId="39" xfId="0" applyFont="1" applyBorder="1" applyAlignment="1">
      <alignment horizontal="left"/>
    </xf>
    <xf numFmtId="0" fontId="41" fillId="0" borderId="0" xfId="0" applyFont="1" applyBorder="1" applyAlignment="1">
      <alignment horizontal="left"/>
    </xf>
    <xf numFmtId="0" fontId="41" fillId="0" borderId="26" xfId="0" applyFont="1" applyBorder="1" applyAlignment="1">
      <alignment horizontal="left"/>
    </xf>
    <xf numFmtId="0" fontId="41" fillId="0" borderId="74" xfId="0" applyFont="1" applyBorder="1" applyAlignment="1">
      <alignment horizontal="left"/>
    </xf>
    <xf numFmtId="0" fontId="41" fillId="0" borderId="10" xfId="0" applyFont="1" applyBorder="1" applyAlignment="1">
      <alignment horizontal="left"/>
    </xf>
    <xf numFmtId="0" fontId="41" fillId="0" borderId="101" xfId="0" applyFont="1" applyBorder="1" applyAlignment="1">
      <alignment horizontal="left"/>
    </xf>
    <xf numFmtId="0" fontId="23" fillId="0" borderId="30" xfId="0" applyFont="1" applyBorder="1" applyAlignment="1">
      <alignment horizontal="center"/>
    </xf>
    <xf numFmtId="0" fontId="23" fillId="0" borderId="0" xfId="0" applyFont="1" applyBorder="1" applyAlignment="1">
      <alignment horizontal="center"/>
    </xf>
    <xf numFmtId="0" fontId="23" fillId="0" borderId="40" xfId="0" applyFont="1" applyBorder="1" applyAlignment="1">
      <alignment horizontal="center"/>
    </xf>
    <xf numFmtId="0" fontId="23" fillId="0" borderId="105" xfId="0" applyFont="1" applyBorder="1" applyAlignment="1">
      <alignment horizontal="center"/>
    </xf>
    <xf numFmtId="0" fontId="23" fillId="0" borderId="10" xfId="0" applyFont="1" applyBorder="1" applyAlignment="1">
      <alignment horizontal="center"/>
    </xf>
    <xf numFmtId="0" fontId="23" fillId="0" borderId="75" xfId="0" applyFont="1" applyBorder="1" applyAlignment="1">
      <alignment horizontal="center"/>
    </xf>
    <xf numFmtId="0" fontId="17" fillId="0" borderId="105" xfId="0" applyFont="1" applyBorder="1" applyAlignment="1">
      <alignment horizontal="center"/>
    </xf>
    <xf numFmtId="0" fontId="17" fillId="0" borderId="10" xfId="0" applyFont="1" applyBorder="1" applyAlignment="1">
      <alignment horizontal="center"/>
    </xf>
    <xf numFmtId="0" fontId="17" fillId="0" borderId="75" xfId="0" applyFont="1" applyBorder="1" applyAlignment="1">
      <alignment horizontal="center"/>
    </xf>
    <xf numFmtId="43" fontId="6" fillId="0" borderId="36" xfId="0" applyNumberFormat="1" applyFont="1" applyFill="1" applyBorder="1" applyAlignment="1" applyProtection="1">
      <alignment horizontal="right"/>
      <protection locked="0"/>
    </xf>
    <xf numFmtId="0" fontId="6" fillId="0" borderId="33" xfId="0" applyFont="1" applyFill="1" applyBorder="1" applyAlignment="1" applyProtection="1">
      <alignment horizontal="right"/>
      <protection locked="0"/>
    </xf>
    <xf numFmtId="0" fontId="17" fillId="0" borderId="101" xfId="0" applyFont="1" applyBorder="1" applyAlignment="1">
      <alignment horizontal="center"/>
    </xf>
    <xf numFmtId="0" fontId="0" fillId="0" borderId="0" xfId="0" applyBorder="1" applyAlignment="1">
      <alignment horizontal="left" vertical="top" wrapText="1"/>
    </xf>
    <xf numFmtId="43" fontId="1" fillId="0" borderId="11" xfId="42" applyFont="1" applyBorder="1" applyAlignment="1">
      <alignment horizontal="center"/>
    </xf>
    <xf numFmtId="43" fontId="1" fillId="0" borderId="33" xfId="42" applyFont="1" applyBorder="1" applyAlignment="1">
      <alignment horizontal="center"/>
    </xf>
    <xf numFmtId="43" fontId="20" fillId="0" borderId="72" xfId="0" applyNumberFormat="1" applyFont="1" applyBorder="1" applyAlignment="1">
      <alignment horizontal="center" vertical="center"/>
    </xf>
    <xf numFmtId="43" fontId="20" fillId="0" borderId="59" xfId="0" applyNumberFormat="1" applyFont="1" applyBorder="1" applyAlignment="1">
      <alignment horizontal="center" vertical="center"/>
    </xf>
    <xf numFmtId="0" fontId="17" fillId="0" borderId="74" xfId="0" applyFont="1" applyBorder="1" applyAlignment="1">
      <alignment horizontal="center"/>
    </xf>
    <xf numFmtId="0" fontId="0" fillId="39" borderId="10" xfId="0" applyFill="1" applyBorder="1" applyAlignment="1" applyProtection="1">
      <alignment horizontal="left"/>
      <protection/>
    </xf>
    <xf numFmtId="0" fontId="17" fillId="39" borderId="74" xfId="0" applyFont="1" applyFill="1" applyBorder="1" applyAlignment="1" applyProtection="1">
      <alignment horizontal="left"/>
      <protection/>
    </xf>
    <xf numFmtId="0" fontId="17" fillId="39" borderId="10" xfId="0" applyFont="1" applyFill="1" applyBorder="1" applyAlignment="1" applyProtection="1">
      <alignment horizontal="left"/>
      <protection/>
    </xf>
    <xf numFmtId="0" fontId="20" fillId="39" borderId="0" xfId="0" applyFont="1" applyFill="1" applyBorder="1" applyAlignment="1" applyProtection="1">
      <alignment horizontal="center" vertical="center"/>
      <protection locked="0"/>
    </xf>
    <xf numFmtId="0" fontId="20" fillId="39" borderId="10" xfId="0" applyFont="1" applyFill="1" applyBorder="1" applyAlignment="1" applyProtection="1">
      <alignment horizontal="center" vertical="center"/>
      <protection locked="0"/>
    </xf>
    <xf numFmtId="0" fontId="20" fillId="0" borderId="87" xfId="0" applyFont="1" applyBorder="1" applyAlignment="1">
      <alignment horizontal="center" vertical="center" textRotation="90"/>
    </xf>
    <xf numFmtId="0" fontId="20" fillId="0" borderId="88" xfId="0" applyFont="1" applyBorder="1" applyAlignment="1">
      <alignment horizontal="center" vertical="center" textRotation="90"/>
    </xf>
    <xf numFmtId="183" fontId="3" fillId="39" borderId="51" xfId="0" applyNumberFormat="1" applyFont="1" applyFill="1" applyBorder="1" applyAlignment="1" applyProtection="1">
      <alignment horizontal="center"/>
      <protection locked="0"/>
    </xf>
    <xf numFmtId="183" fontId="3" fillId="39" borderId="55" xfId="0" applyNumberFormat="1" applyFont="1" applyFill="1" applyBorder="1" applyAlignment="1" applyProtection="1">
      <alignment horizontal="center"/>
      <protection locked="0"/>
    </xf>
    <xf numFmtId="0" fontId="1" fillId="0" borderId="0" xfId="0" applyFont="1" applyBorder="1" applyAlignment="1">
      <alignment horizontal="left" vertical="top"/>
    </xf>
    <xf numFmtId="0" fontId="0" fillId="0" borderId="0" xfId="0" applyAlignment="1">
      <alignment/>
    </xf>
    <xf numFmtId="0" fontId="0" fillId="0" borderId="32" xfId="0" applyBorder="1" applyAlignment="1">
      <alignment/>
    </xf>
    <xf numFmtId="43" fontId="38" fillId="0" borderId="72" xfId="42" applyFont="1" applyBorder="1" applyAlignment="1">
      <alignment horizontal="center"/>
    </xf>
    <xf numFmtId="43" fontId="38" fillId="0" borderId="59" xfId="42"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24" xfId="0" applyFont="1" applyBorder="1" applyAlignment="1">
      <alignment horizontal="left" vertical="center" wrapText="1"/>
    </xf>
    <xf numFmtId="0" fontId="6" fillId="0" borderId="35" xfId="0" applyFont="1" applyBorder="1" applyAlignment="1">
      <alignment horizontal="left" vertical="center" wrapText="1"/>
    </xf>
    <xf numFmtId="0" fontId="6" fillId="0" borderId="0" xfId="0" applyFont="1" applyBorder="1" applyAlignment="1">
      <alignment horizontal="left" vertical="center" wrapText="1"/>
    </xf>
    <xf numFmtId="0" fontId="6" fillId="0" borderId="40" xfId="0" applyFont="1" applyBorder="1" applyAlignment="1">
      <alignment horizontal="left" vertical="center" wrapText="1"/>
    </xf>
    <xf numFmtId="0" fontId="6" fillId="0" borderId="0" xfId="0" applyFont="1" applyAlignment="1">
      <alignment horizontal="left" vertical="center" wrapText="1"/>
    </xf>
    <xf numFmtId="43" fontId="38" fillId="0" borderId="73" xfId="42" applyFont="1" applyBorder="1" applyAlignment="1">
      <alignment horizontal="center"/>
    </xf>
    <xf numFmtId="43" fontId="38" fillId="0" borderId="61" xfId="42" applyFont="1" applyBorder="1" applyAlignment="1">
      <alignment horizontal="center"/>
    </xf>
    <xf numFmtId="43" fontId="38" fillId="0" borderId="11" xfId="42" applyFont="1" applyBorder="1" applyAlignment="1">
      <alignment horizontal="center"/>
    </xf>
    <xf numFmtId="43" fontId="38" fillId="0" borderId="33" xfId="42" applyFont="1" applyBorder="1" applyAlignment="1">
      <alignment horizontal="center"/>
    </xf>
    <xf numFmtId="0" fontId="20" fillId="33" borderId="99" xfId="0" applyFont="1" applyFill="1" applyBorder="1" applyAlignment="1">
      <alignment horizontal="center"/>
    </xf>
    <xf numFmtId="0" fontId="20" fillId="33" borderId="97" xfId="0" applyFont="1" applyFill="1" applyBorder="1" applyAlignment="1">
      <alignment horizontal="center"/>
    </xf>
    <xf numFmtId="0" fontId="20" fillId="33" borderId="41" xfId="0" applyFont="1" applyFill="1" applyBorder="1" applyAlignment="1">
      <alignment horizontal="center"/>
    </xf>
    <xf numFmtId="0" fontId="17" fillId="0" borderId="85" xfId="0" applyFont="1" applyBorder="1" applyAlignment="1">
      <alignment horizontal="center" vertical="center" wrapText="1"/>
    </xf>
    <xf numFmtId="0" fontId="0" fillId="0" borderId="110" xfId="0" applyBorder="1" applyAlignment="1">
      <alignment vertical="center"/>
    </xf>
    <xf numFmtId="0" fontId="3" fillId="39" borderId="23" xfId="0" applyFont="1" applyFill="1" applyBorder="1" applyAlignment="1" applyProtection="1">
      <alignment horizontal="center" wrapText="1"/>
      <protection locked="0"/>
    </xf>
    <xf numFmtId="0" fontId="3" fillId="39" borderId="24" xfId="0" applyFont="1" applyFill="1" applyBorder="1" applyAlignment="1" applyProtection="1">
      <alignment horizontal="center" wrapText="1"/>
      <protection locked="0"/>
    </xf>
    <xf numFmtId="0" fontId="3" fillId="39" borderId="35" xfId="0" applyFont="1" applyFill="1" applyBorder="1" applyAlignment="1" applyProtection="1">
      <alignment horizontal="center" wrapText="1"/>
      <protection locked="0"/>
    </xf>
    <xf numFmtId="0" fontId="3" fillId="39" borderId="11" xfId="0" applyFont="1" applyFill="1" applyBorder="1" applyAlignment="1" applyProtection="1">
      <alignment horizontal="center" wrapText="1"/>
      <protection locked="0"/>
    </xf>
    <xf numFmtId="0" fontId="3" fillId="39" borderId="32" xfId="0" applyFont="1" applyFill="1" applyBorder="1" applyAlignment="1" applyProtection="1">
      <alignment horizontal="center" wrapText="1"/>
      <protection locked="0"/>
    </xf>
    <xf numFmtId="0" fontId="3" fillId="39" borderId="37" xfId="0" applyFont="1" applyFill="1" applyBorder="1" applyAlignment="1" applyProtection="1">
      <alignment horizontal="center" wrapText="1"/>
      <protection locked="0"/>
    </xf>
    <xf numFmtId="0" fontId="6" fillId="39" borderId="0" xfId="0" applyFont="1" applyFill="1" applyBorder="1" applyAlignment="1" applyProtection="1">
      <alignment horizontal="center"/>
      <protection/>
    </xf>
    <xf numFmtId="43" fontId="6" fillId="0" borderId="32" xfId="0" applyNumberFormat="1" applyFont="1" applyBorder="1" applyAlignment="1">
      <alignment horizontal="right"/>
    </xf>
    <xf numFmtId="43" fontId="6" fillId="0" borderId="37" xfId="0" applyNumberFormat="1" applyFont="1" applyBorder="1" applyAlignment="1">
      <alignment horizontal="right"/>
    </xf>
    <xf numFmtId="43" fontId="38" fillId="0" borderId="32" xfId="42" applyFont="1" applyBorder="1" applyAlignment="1">
      <alignment horizontal="center"/>
    </xf>
    <xf numFmtId="43" fontId="38" fillId="0" borderId="11" xfId="42" applyNumberFormat="1" applyFont="1" applyBorder="1" applyAlignment="1">
      <alignment horizontal="center"/>
    </xf>
    <xf numFmtId="43" fontId="38" fillId="0" borderId="33" xfId="42" applyNumberFormat="1" applyFont="1" applyBorder="1" applyAlignment="1">
      <alignment horizontal="center"/>
    </xf>
    <xf numFmtId="0" fontId="17" fillId="39" borderId="0" xfId="0" applyFont="1" applyFill="1" applyBorder="1" applyAlignment="1" applyProtection="1">
      <alignment horizontal="left"/>
      <protection/>
    </xf>
    <xf numFmtId="0" fontId="17" fillId="39" borderId="40" xfId="0" applyFont="1" applyFill="1" applyBorder="1" applyAlignment="1" applyProtection="1">
      <alignment horizontal="left"/>
      <protection/>
    </xf>
    <xf numFmtId="43" fontId="38" fillId="0" borderId="23" xfId="42" applyNumberFormat="1" applyFont="1" applyBorder="1" applyAlignment="1">
      <alignment horizontal="center"/>
    </xf>
    <xf numFmtId="43" fontId="38" fillId="0" borderId="25" xfId="42" applyNumberFormat="1" applyFont="1" applyBorder="1" applyAlignment="1">
      <alignment horizontal="center"/>
    </xf>
    <xf numFmtId="43" fontId="38" fillId="0" borderId="72" xfId="42" applyNumberFormat="1" applyFont="1" applyBorder="1" applyAlignment="1">
      <alignment horizontal="center"/>
    </xf>
    <xf numFmtId="2" fontId="38" fillId="0" borderId="59" xfId="42" applyNumberFormat="1" applyFont="1" applyBorder="1" applyAlignment="1">
      <alignment horizontal="center"/>
    </xf>
    <xf numFmtId="43" fontId="1" fillId="0" borderId="23" xfId="42" applyFont="1" applyBorder="1" applyAlignment="1">
      <alignment horizontal="center"/>
    </xf>
    <xf numFmtId="43" fontId="1" fillId="0" borderId="25" xfId="42" applyFont="1" applyBorder="1" applyAlignment="1">
      <alignment horizontal="center"/>
    </xf>
    <xf numFmtId="43" fontId="1" fillId="0" borderId="73" xfId="42" applyFont="1" applyBorder="1" applyAlignment="1">
      <alignment horizontal="center"/>
    </xf>
    <xf numFmtId="43" fontId="1" fillId="0" borderId="61" xfId="42" applyFont="1" applyBorder="1" applyAlignment="1">
      <alignment horizontal="center"/>
    </xf>
    <xf numFmtId="0" fontId="17" fillId="0" borderId="85" xfId="0" applyFont="1" applyBorder="1" applyAlignment="1">
      <alignment horizontal="center" wrapText="1"/>
    </xf>
    <xf numFmtId="0" fontId="17" fillId="0" borderId="110" xfId="0" applyFont="1" applyBorder="1" applyAlignment="1">
      <alignment horizontal="center" wrapText="1"/>
    </xf>
    <xf numFmtId="43" fontId="1" fillId="0" borderId="11" xfId="42" applyFont="1" applyFill="1" applyBorder="1" applyAlignment="1">
      <alignment horizontal="center"/>
    </xf>
    <xf numFmtId="43" fontId="1" fillId="0" borderId="33" xfId="42" applyFont="1" applyFill="1" applyBorder="1" applyAlignment="1">
      <alignment horizontal="center"/>
    </xf>
    <xf numFmtId="43" fontId="1" fillId="0" borderId="27" xfId="42" applyFont="1" applyFill="1" applyBorder="1" applyAlignment="1">
      <alignment horizontal="center"/>
    </xf>
    <xf numFmtId="43" fontId="1" fillId="0" borderId="29" xfId="42" applyFont="1" applyFill="1" applyBorder="1" applyAlignment="1">
      <alignment horizontal="center"/>
    </xf>
    <xf numFmtId="43" fontId="6" fillId="0" borderId="36" xfId="0" applyNumberFormat="1" applyFont="1" applyFill="1" applyBorder="1" applyAlignment="1">
      <alignment horizontal="right"/>
    </xf>
    <xf numFmtId="0" fontId="6" fillId="0" borderId="33" xfId="0" applyFont="1" applyFill="1" applyBorder="1" applyAlignment="1">
      <alignment horizontal="right"/>
    </xf>
    <xf numFmtId="0" fontId="20" fillId="33" borderId="58" xfId="0" applyFont="1" applyFill="1" applyBorder="1" applyAlignment="1">
      <alignment horizontal="left" vertical="center"/>
    </xf>
    <xf numFmtId="0" fontId="20" fillId="33" borderId="89" xfId="0" applyFont="1" applyFill="1" applyBorder="1" applyAlignment="1">
      <alignment horizontal="left" vertical="center"/>
    </xf>
    <xf numFmtId="0" fontId="20" fillId="33" borderId="59" xfId="0" applyFont="1" applyFill="1" applyBorder="1" applyAlignment="1">
      <alignment horizontal="left" vertical="center"/>
    </xf>
    <xf numFmtId="0" fontId="6" fillId="0" borderId="32" xfId="0" applyFont="1" applyBorder="1" applyAlignment="1">
      <alignment horizontal="center"/>
    </xf>
    <xf numFmtId="0" fontId="17" fillId="39" borderId="39" xfId="0" applyFont="1" applyFill="1" applyBorder="1" applyAlignment="1" applyProtection="1">
      <alignment horizontal="left" wrapText="1"/>
      <protection/>
    </xf>
    <xf numFmtId="0" fontId="17" fillId="39" borderId="0" xfId="0" applyFont="1" applyFill="1" applyBorder="1" applyAlignment="1" applyProtection="1">
      <alignment horizontal="left" wrapText="1"/>
      <protection/>
    </xf>
    <xf numFmtId="0" fontId="1" fillId="0" borderId="99" xfId="0" applyFont="1" applyBorder="1" applyAlignment="1">
      <alignment horizontal="center" wrapText="1"/>
    </xf>
    <xf numFmtId="0" fontId="1" fillId="0" borderId="97" xfId="0" applyFont="1" applyBorder="1" applyAlignment="1">
      <alignment horizontal="center" wrapText="1"/>
    </xf>
    <xf numFmtId="0" fontId="1" fillId="0" borderId="110" xfId="0" applyFont="1" applyBorder="1" applyAlignment="1">
      <alignment horizontal="center" wrapText="1"/>
    </xf>
    <xf numFmtId="0" fontId="1" fillId="0" borderId="0" xfId="0" applyFont="1" applyBorder="1" applyAlignment="1">
      <alignment vertical="top" wrapText="1"/>
    </xf>
    <xf numFmtId="0" fontId="1" fillId="0" borderId="40" xfId="0" applyFont="1" applyBorder="1" applyAlignment="1">
      <alignment vertical="top" wrapText="1"/>
    </xf>
    <xf numFmtId="43" fontId="8" fillId="38" borderId="52" xfId="42" applyFont="1" applyFill="1" applyBorder="1" applyAlignment="1" applyProtection="1">
      <alignment horizontal="center" vertical="center"/>
      <protection/>
    </xf>
    <xf numFmtId="43" fontId="8" fillId="38" borderId="47" xfId="42" applyFont="1" applyFill="1" applyBorder="1" applyAlignment="1" applyProtection="1">
      <alignment horizontal="center" vertical="center"/>
      <protection/>
    </xf>
    <xf numFmtId="43" fontId="8" fillId="38" borderId="48" xfId="42" applyFont="1" applyFill="1" applyBorder="1" applyAlignment="1" applyProtection="1">
      <alignment horizontal="center" vertical="center"/>
      <protection/>
    </xf>
    <xf numFmtId="43" fontId="8" fillId="38" borderId="74" xfId="42" applyFont="1" applyFill="1" applyBorder="1" applyAlignment="1" applyProtection="1">
      <alignment horizontal="center" vertical="center"/>
      <protection/>
    </xf>
    <xf numFmtId="43" fontId="8" fillId="38" borderId="10" xfId="42" applyFont="1" applyFill="1" applyBorder="1" applyAlignment="1" applyProtection="1">
      <alignment horizontal="center" vertical="center"/>
      <protection/>
    </xf>
    <xf numFmtId="43" fontId="8" fillId="38" borderId="75" xfId="42" applyFont="1" applyFill="1" applyBorder="1" applyAlignment="1" applyProtection="1">
      <alignment horizontal="center" vertical="center"/>
      <protection/>
    </xf>
    <xf numFmtId="0" fontId="8" fillId="38" borderId="99" xfId="0" applyFont="1" applyFill="1" applyBorder="1" applyAlignment="1">
      <alignment horizontal="center"/>
    </xf>
    <xf numFmtId="0" fontId="8" fillId="38" borderId="97" xfId="0" applyFont="1" applyFill="1" applyBorder="1" applyAlignment="1">
      <alignment horizontal="center"/>
    </xf>
    <xf numFmtId="0" fontId="8" fillId="38" borderId="41" xfId="0" applyFont="1" applyFill="1" applyBorder="1" applyAlignment="1">
      <alignment horizontal="center"/>
    </xf>
    <xf numFmtId="43" fontId="5" fillId="0" borderId="0" xfId="42" applyFont="1" applyBorder="1" applyAlignment="1">
      <alignment horizontal="center"/>
    </xf>
    <xf numFmtId="0" fontId="8" fillId="38" borderId="86" xfId="0" applyFont="1" applyFill="1" applyBorder="1" applyAlignment="1">
      <alignment horizontal="center"/>
    </xf>
    <xf numFmtId="0" fontId="8" fillId="38" borderId="88" xfId="0" applyFont="1" applyFill="1" applyBorder="1" applyAlignment="1">
      <alignment horizontal="center"/>
    </xf>
    <xf numFmtId="0" fontId="8" fillId="38" borderId="86" xfId="0" applyFont="1" applyFill="1" applyBorder="1" applyAlignment="1" applyProtection="1">
      <alignment horizontal="center" vertical="center"/>
      <protection/>
    </xf>
    <xf numFmtId="0" fontId="0" fillId="38" borderId="88" xfId="0" applyFill="1" applyBorder="1" applyAlignment="1">
      <alignment horizontal="center" vertical="center"/>
    </xf>
    <xf numFmtId="0" fontId="2" fillId="38" borderId="99" xfId="0" applyFont="1" applyFill="1" applyBorder="1" applyAlignment="1" applyProtection="1">
      <alignment horizontal="center"/>
      <protection locked="0"/>
    </xf>
    <xf numFmtId="0" fontId="0" fillId="38" borderId="41" xfId="0" applyFont="1" applyFill="1" applyBorder="1" applyAlignment="1">
      <alignment horizontal="center"/>
    </xf>
    <xf numFmtId="0" fontId="20" fillId="0" borderId="0" xfId="0" applyFont="1" applyFill="1" applyBorder="1" applyAlignment="1" applyProtection="1">
      <alignment horizontal="center"/>
      <protection/>
    </xf>
    <xf numFmtId="0" fontId="8" fillId="38" borderId="58" xfId="0" applyFont="1" applyFill="1" applyBorder="1" applyAlignment="1" applyProtection="1">
      <alignment horizontal="center" vertical="center"/>
      <protection/>
    </xf>
    <xf numFmtId="0" fontId="8" fillId="38" borderId="89" xfId="0" applyFont="1" applyFill="1" applyBorder="1" applyAlignment="1" applyProtection="1">
      <alignment horizontal="center" vertical="center"/>
      <protection/>
    </xf>
    <xf numFmtId="0" fontId="8" fillId="38" borderId="104" xfId="0" applyFont="1" applyFill="1" applyBorder="1" applyAlignment="1" applyProtection="1">
      <alignment horizontal="center" vertical="center"/>
      <protection/>
    </xf>
    <xf numFmtId="0" fontId="2" fillId="38" borderId="97" xfId="0" applyFont="1" applyFill="1" applyBorder="1" applyAlignment="1" applyProtection="1">
      <alignment horizontal="center"/>
      <protection/>
    </xf>
    <xf numFmtId="0" fontId="2" fillId="38" borderId="41" xfId="0" applyFont="1" applyFill="1" applyBorder="1" applyAlignment="1" applyProtection="1">
      <alignment horizontal="center"/>
      <protection locked="0"/>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36" borderId="99" xfId="0" applyFill="1" applyBorder="1" applyAlignment="1" applyProtection="1">
      <alignment horizontal="center"/>
      <protection locked="0"/>
    </xf>
    <xf numFmtId="0" fontId="0" fillId="36" borderId="41" xfId="0" applyFill="1" applyBorder="1" applyAlignment="1" applyProtection="1">
      <alignment horizontal="center"/>
      <protection locked="0"/>
    </xf>
    <xf numFmtId="0" fontId="25" fillId="0" borderId="64"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109"/>
  <sheetViews>
    <sheetView showGridLines="0" tabSelected="1" zoomScalePageLayoutView="0" workbookViewId="0" topLeftCell="A1">
      <selection activeCell="B8" sqref="B8:C8"/>
    </sheetView>
  </sheetViews>
  <sheetFormatPr defaultColWidth="9.140625" defaultRowHeight="12.75"/>
  <cols>
    <col min="1" max="1" width="14.421875" style="273" customWidth="1"/>
    <col min="2" max="2" width="14.28125" style="273" customWidth="1"/>
    <col min="3" max="3" width="13.7109375" style="273" customWidth="1"/>
    <col min="4" max="4" width="12.421875" style="273" customWidth="1"/>
    <col min="5" max="5" width="13.57421875" style="273" customWidth="1"/>
    <col min="6" max="6" width="15.28125" style="273" customWidth="1"/>
    <col min="7" max="7" width="3.140625" style="273" customWidth="1"/>
    <col min="8" max="8" width="9.140625" style="273" customWidth="1"/>
    <col min="9" max="9" width="2.8515625" style="273" customWidth="1"/>
    <col min="10" max="10" width="12.57421875" style="273" customWidth="1"/>
    <col min="11" max="11" width="12.140625" style="273" customWidth="1"/>
    <col min="12" max="12" width="4.421875" style="273" customWidth="1"/>
    <col min="13" max="17" width="10.7109375" style="273" customWidth="1"/>
    <col min="18" max="16384" width="9.140625" style="273" customWidth="1"/>
  </cols>
  <sheetData>
    <row r="1" spans="1:17" s="272" customFormat="1" ht="18">
      <c r="A1" s="697" t="str">
        <f>'Court Use'!D4</f>
        <v>EASTERN DISTRICT OF MICHIGAN</v>
      </c>
      <c r="B1" s="697"/>
      <c r="C1" s="697"/>
      <c r="D1" s="697"/>
      <c r="E1" s="697"/>
      <c r="F1" s="697"/>
      <c r="G1" s="270"/>
      <c r="H1" s="270"/>
      <c r="I1" s="270"/>
      <c r="J1" s="270"/>
      <c r="K1" s="270"/>
      <c r="L1" s="271"/>
      <c r="M1" s="271"/>
      <c r="N1" s="271"/>
      <c r="O1" s="271"/>
      <c r="P1" s="271"/>
      <c r="Q1" s="271"/>
    </row>
    <row r="2" spans="1:17" s="272" customFormat="1" ht="18" customHeight="1">
      <c r="A2" s="698" t="s">
        <v>388</v>
      </c>
      <c r="B2" s="698"/>
      <c r="C2" s="698"/>
      <c r="D2" s="698"/>
      <c r="E2" s="698"/>
      <c r="F2" s="698"/>
      <c r="G2" s="271"/>
      <c r="H2" s="271"/>
      <c r="I2" s="271"/>
      <c r="J2" s="271"/>
      <c r="K2" s="271"/>
      <c r="L2" s="271"/>
      <c r="M2" s="271"/>
      <c r="N2" s="271"/>
      <c r="O2" s="271"/>
      <c r="P2" s="271"/>
      <c r="Q2" s="271"/>
    </row>
    <row r="3" spans="1:17" s="272" customFormat="1" ht="18">
      <c r="A3" s="698" t="s">
        <v>185</v>
      </c>
      <c r="B3" s="698"/>
      <c r="C3" s="698"/>
      <c r="D3" s="698"/>
      <c r="E3" s="698"/>
      <c r="F3" s="698"/>
      <c r="G3" s="271"/>
      <c r="H3" s="271"/>
      <c r="I3" s="271"/>
      <c r="J3" s="271"/>
      <c r="K3" s="271"/>
      <c r="L3" s="271"/>
      <c r="M3" s="271"/>
      <c r="N3" s="271"/>
      <c r="O3" s="271"/>
      <c r="P3" s="271"/>
      <c r="Q3" s="271"/>
    </row>
    <row r="4" spans="1:17" s="272" customFormat="1" ht="11.25" customHeight="1">
      <c r="A4" s="698"/>
      <c r="B4" s="698"/>
      <c r="C4" s="698"/>
      <c r="D4" s="698"/>
      <c r="E4" s="698"/>
      <c r="F4" s="698"/>
      <c r="G4" s="271"/>
      <c r="H4" s="271"/>
      <c r="I4" s="271"/>
      <c r="J4" s="271"/>
      <c r="K4" s="271"/>
      <c r="L4" s="271"/>
      <c r="M4" s="271"/>
      <c r="N4" s="271"/>
      <c r="O4" s="271"/>
      <c r="P4" s="271"/>
      <c r="Q4" s="271"/>
    </row>
    <row r="5" ht="10.5" customHeight="1"/>
    <row r="6" s="275" customFormat="1" ht="15.75">
      <c r="A6" s="274" t="s">
        <v>27</v>
      </c>
    </row>
    <row r="7" spans="1:17" ht="15.75" customHeight="1" thickBot="1">
      <c r="A7" s="276"/>
      <c r="L7" s="275"/>
      <c r="M7" s="275"/>
      <c r="N7" s="275"/>
      <c r="O7" s="275"/>
      <c r="P7" s="275"/>
      <c r="Q7" s="275"/>
    </row>
    <row r="8" spans="1:17" s="283" customFormat="1" ht="12.75" customHeight="1" thickBot="1">
      <c r="A8" s="277" t="s">
        <v>183</v>
      </c>
      <c r="B8" s="705" t="s">
        <v>389</v>
      </c>
      <c r="C8" s="706"/>
      <c r="D8" s="278" t="s">
        <v>140</v>
      </c>
      <c r="E8" s="705" t="s">
        <v>397</v>
      </c>
      <c r="F8" s="706"/>
      <c r="G8" s="279"/>
      <c r="H8" s="280"/>
      <c r="I8" s="281"/>
      <c r="J8" s="704"/>
      <c r="K8" s="704"/>
      <c r="L8" s="282"/>
      <c r="M8" s="282"/>
      <c r="N8" s="282"/>
      <c r="O8" s="282"/>
      <c r="P8" s="275"/>
      <c r="Q8" s="275"/>
    </row>
    <row r="9" spans="1:17" s="283" customFormat="1" ht="7.5" customHeight="1" thickBot="1">
      <c r="A9" s="284"/>
      <c r="B9" s="285"/>
      <c r="D9" s="286"/>
      <c r="E9" s="273"/>
      <c r="F9" s="273"/>
      <c r="G9" s="281"/>
      <c r="H9" s="281"/>
      <c r="I9" s="281"/>
      <c r="J9" s="281"/>
      <c r="K9" s="280"/>
      <c r="L9" s="282"/>
      <c r="M9" s="282"/>
      <c r="N9" s="282"/>
      <c r="O9" s="282"/>
      <c r="P9" s="275"/>
      <c r="Q9" s="275"/>
    </row>
    <row r="10" spans="1:17" s="283" customFormat="1" ht="12" customHeight="1" thickBot="1">
      <c r="A10" s="277" t="s">
        <v>184</v>
      </c>
      <c r="B10" s="705" t="s">
        <v>390</v>
      </c>
      <c r="C10" s="706"/>
      <c r="D10" s="286"/>
      <c r="E10" s="273"/>
      <c r="F10" s="273"/>
      <c r="G10" s="281"/>
      <c r="H10" s="281"/>
      <c r="I10" s="281"/>
      <c r="J10" s="281"/>
      <c r="K10" s="280"/>
      <c r="L10" s="282"/>
      <c r="M10" s="282"/>
      <c r="N10" s="282"/>
      <c r="O10" s="282"/>
      <c r="P10" s="275"/>
      <c r="Q10" s="275"/>
    </row>
    <row r="11" spans="1:17" s="283" customFormat="1" ht="19.5" customHeight="1" thickBot="1">
      <c r="A11" s="273"/>
      <c r="C11" s="281"/>
      <c r="E11" s="273"/>
      <c r="F11" s="273"/>
      <c r="G11" s="281"/>
      <c r="H11" s="281"/>
      <c r="I11" s="281"/>
      <c r="J11" s="281"/>
      <c r="K11" s="280"/>
      <c r="L11" s="282"/>
      <c r="M11" s="282"/>
      <c r="N11" s="282"/>
      <c r="O11" s="282"/>
      <c r="P11" s="275"/>
      <c r="Q11" s="275"/>
    </row>
    <row r="12" spans="1:17" s="287" customFormat="1" ht="13.5" customHeight="1" thickBot="1">
      <c r="A12" s="276"/>
      <c r="B12" s="707" t="s">
        <v>96</v>
      </c>
      <c r="C12" s="708"/>
      <c r="E12" s="707" t="s">
        <v>264</v>
      </c>
      <c r="F12" s="708"/>
      <c r="G12" s="288"/>
      <c r="H12" s="288"/>
      <c r="I12" s="289"/>
      <c r="J12" s="288"/>
      <c r="K12" s="288"/>
      <c r="L12" s="282"/>
      <c r="M12" s="282"/>
      <c r="N12" s="282"/>
      <c r="O12" s="282"/>
      <c r="P12" s="275"/>
      <c r="Q12" s="275"/>
    </row>
    <row r="13" spans="1:17" s="283" customFormat="1" ht="12.75" customHeight="1" thickBot="1">
      <c r="A13" s="277" t="s">
        <v>177</v>
      </c>
      <c r="B13" s="699" t="s">
        <v>391</v>
      </c>
      <c r="C13" s="700"/>
      <c r="E13" s="699"/>
      <c r="F13" s="700"/>
      <c r="G13" s="290"/>
      <c r="H13" s="290"/>
      <c r="I13" s="291"/>
      <c r="J13" s="290"/>
      <c r="K13" s="290"/>
      <c r="L13" s="282"/>
      <c r="M13" s="282"/>
      <c r="N13" s="282"/>
      <c r="O13" s="282"/>
      <c r="P13" s="275"/>
      <c r="Q13" s="275"/>
    </row>
    <row r="14" spans="1:17" s="283" customFormat="1" ht="3.75" customHeight="1" thickBot="1">
      <c r="A14" s="292"/>
      <c r="B14" s="306"/>
      <c r="C14" s="307"/>
      <c r="E14" s="306"/>
      <c r="F14" s="307"/>
      <c r="G14" s="293"/>
      <c r="H14" s="294"/>
      <c r="I14" s="295"/>
      <c r="J14" s="293"/>
      <c r="K14" s="294"/>
      <c r="L14" s="282"/>
      <c r="M14" s="282"/>
      <c r="N14" s="282"/>
      <c r="O14" s="282"/>
      <c r="P14" s="275"/>
      <c r="Q14" s="275"/>
    </row>
    <row r="15" spans="1:17" s="283" customFormat="1" ht="12.75" customHeight="1" thickBot="1">
      <c r="A15" s="277" t="s">
        <v>178</v>
      </c>
      <c r="B15" s="699" t="s">
        <v>392</v>
      </c>
      <c r="C15" s="700"/>
      <c r="E15" s="699"/>
      <c r="F15" s="700"/>
      <c r="G15" s="290"/>
      <c r="H15" s="290"/>
      <c r="I15" s="291"/>
      <c r="J15" s="290"/>
      <c r="K15" s="290"/>
      <c r="L15" s="282"/>
      <c r="M15" s="282"/>
      <c r="N15" s="282"/>
      <c r="O15" s="282"/>
      <c r="P15" s="275"/>
      <c r="Q15" s="275"/>
    </row>
    <row r="16" spans="1:17" s="283" customFormat="1" ht="3.75" customHeight="1" thickBot="1">
      <c r="A16" s="292"/>
      <c r="B16" s="308"/>
      <c r="C16" s="307"/>
      <c r="E16" s="308"/>
      <c r="F16" s="307"/>
      <c r="G16" s="294"/>
      <c r="H16" s="294"/>
      <c r="I16" s="295"/>
      <c r="J16" s="294"/>
      <c r="K16" s="294"/>
      <c r="L16" s="282"/>
      <c r="M16" s="282"/>
      <c r="N16" s="282"/>
      <c r="O16" s="282"/>
      <c r="P16" s="275"/>
      <c r="Q16" s="275"/>
    </row>
    <row r="17" spans="1:17" s="283" customFormat="1" ht="12.75" customHeight="1" thickBot="1">
      <c r="A17" s="292"/>
      <c r="B17" s="699" t="s">
        <v>393</v>
      </c>
      <c r="C17" s="700"/>
      <c r="E17" s="699"/>
      <c r="F17" s="700"/>
      <c r="G17" s="290"/>
      <c r="H17" s="290"/>
      <c r="I17" s="295"/>
      <c r="J17" s="290"/>
      <c r="K17" s="290"/>
      <c r="L17" s="282"/>
      <c r="M17" s="282"/>
      <c r="N17" s="282"/>
      <c r="O17" s="282"/>
      <c r="P17" s="275"/>
      <c r="Q17" s="275"/>
    </row>
    <row r="18" spans="1:17" s="283" customFormat="1" ht="3.75" customHeight="1" thickBot="1">
      <c r="A18" s="292"/>
      <c r="B18" s="308"/>
      <c r="C18" s="307"/>
      <c r="E18" s="308"/>
      <c r="F18" s="307"/>
      <c r="G18" s="294"/>
      <c r="H18" s="294"/>
      <c r="I18" s="295"/>
      <c r="J18" s="294"/>
      <c r="K18" s="294"/>
      <c r="L18" s="282"/>
      <c r="M18" s="282"/>
      <c r="N18" s="282"/>
      <c r="O18" s="282"/>
      <c r="P18" s="275"/>
      <c r="Q18" s="275"/>
    </row>
    <row r="19" spans="1:17" s="283" customFormat="1" ht="12.75" customHeight="1" thickBot="1">
      <c r="A19" s="277" t="s">
        <v>179</v>
      </c>
      <c r="B19" s="699" t="s">
        <v>394</v>
      </c>
      <c r="C19" s="700"/>
      <c r="E19" s="699"/>
      <c r="F19" s="700"/>
      <c r="G19" s="290"/>
      <c r="H19" s="290"/>
      <c r="I19" s="295"/>
      <c r="J19" s="290"/>
      <c r="K19" s="290"/>
      <c r="L19" s="282"/>
      <c r="M19" s="282"/>
      <c r="N19" s="282"/>
      <c r="O19" s="282"/>
      <c r="P19" s="275"/>
      <c r="Q19" s="275"/>
    </row>
    <row r="20" spans="1:17" ht="3.75" customHeight="1" thickBot="1">
      <c r="A20" s="292"/>
      <c r="B20" s="308"/>
      <c r="C20" s="307"/>
      <c r="E20" s="308"/>
      <c r="F20" s="307"/>
      <c r="G20" s="294"/>
      <c r="H20" s="294"/>
      <c r="I20" s="295"/>
      <c r="J20" s="294"/>
      <c r="K20" s="294"/>
      <c r="L20" s="282"/>
      <c r="M20" s="282"/>
      <c r="N20" s="282"/>
      <c r="O20" s="282"/>
      <c r="P20" s="275"/>
      <c r="Q20" s="275"/>
    </row>
    <row r="21" spans="1:17" ht="12.75" customHeight="1" thickBot="1">
      <c r="A21" s="277" t="s">
        <v>180</v>
      </c>
      <c r="B21" s="701" t="s">
        <v>395</v>
      </c>
      <c r="C21" s="702"/>
      <c r="E21" s="701"/>
      <c r="F21" s="702"/>
      <c r="G21" s="696"/>
      <c r="H21" s="696"/>
      <c r="I21" s="291"/>
      <c r="J21" s="696"/>
      <c r="K21" s="696"/>
      <c r="L21" s="282"/>
      <c r="M21" s="282"/>
      <c r="N21" s="282"/>
      <c r="O21" s="282"/>
      <c r="P21" s="275"/>
      <c r="Q21" s="275"/>
    </row>
    <row r="22" spans="1:17" ht="3.75" customHeight="1" thickBot="1">
      <c r="A22" s="292"/>
      <c r="B22" s="308"/>
      <c r="C22" s="307"/>
      <c r="E22" s="308"/>
      <c r="F22" s="307"/>
      <c r="G22" s="294"/>
      <c r="H22" s="294"/>
      <c r="I22" s="295"/>
      <c r="J22" s="294"/>
      <c r="K22" s="294"/>
      <c r="L22" s="282"/>
      <c r="M22" s="282"/>
      <c r="N22" s="282"/>
      <c r="O22" s="282"/>
      <c r="P22" s="275"/>
      <c r="Q22" s="275"/>
    </row>
    <row r="23" spans="1:17" ht="12.75" customHeight="1" thickBot="1">
      <c r="A23" s="277" t="s">
        <v>181</v>
      </c>
      <c r="B23" s="699" t="s">
        <v>396</v>
      </c>
      <c r="C23" s="700"/>
      <c r="E23" s="699"/>
      <c r="F23" s="700"/>
      <c r="G23" s="696"/>
      <c r="H23" s="696"/>
      <c r="I23" s="291"/>
      <c r="J23" s="696"/>
      <c r="K23" s="696"/>
      <c r="L23" s="282"/>
      <c r="M23" s="282"/>
      <c r="N23" s="282"/>
      <c r="O23" s="282"/>
      <c r="P23" s="275"/>
      <c r="Q23" s="275"/>
    </row>
    <row r="24" spans="1:17" ht="3.75" customHeight="1" thickBot="1">
      <c r="A24" s="296"/>
      <c r="B24" s="309"/>
      <c r="C24" s="310"/>
      <c r="E24" s="309"/>
      <c r="F24" s="310"/>
      <c r="G24" s="297"/>
      <c r="H24" s="297"/>
      <c r="I24" s="297"/>
      <c r="J24" s="297"/>
      <c r="K24" s="297"/>
      <c r="L24" s="282"/>
      <c r="M24" s="282"/>
      <c r="N24" s="282"/>
      <c r="O24" s="282"/>
      <c r="P24" s="275"/>
      <c r="Q24" s="275"/>
    </row>
    <row r="25" spans="1:17" ht="12.75" customHeight="1" thickBot="1">
      <c r="A25" s="298" t="s">
        <v>182</v>
      </c>
      <c r="B25" s="649">
        <v>125</v>
      </c>
      <c r="C25" s="310"/>
      <c r="E25" s="664"/>
      <c r="F25" s="310"/>
      <c r="G25" s="299"/>
      <c r="H25" s="297"/>
      <c r="I25" s="297"/>
      <c r="J25" s="299"/>
      <c r="K25" s="297"/>
      <c r="L25" s="282"/>
      <c r="M25" s="282"/>
      <c r="N25" s="282"/>
      <c r="O25" s="282"/>
      <c r="P25" s="275"/>
      <c r="Q25" s="275"/>
    </row>
    <row r="26" spans="2:17" ht="3.75" customHeight="1">
      <c r="B26" s="311"/>
      <c r="C26" s="310"/>
      <c r="E26" s="311"/>
      <c r="F26" s="310"/>
      <c r="G26" s="297"/>
      <c r="H26" s="297"/>
      <c r="I26" s="297"/>
      <c r="J26" s="297"/>
      <c r="K26" s="297"/>
      <c r="L26" s="282"/>
      <c r="M26" s="282"/>
      <c r="N26" s="282"/>
      <c r="O26" s="282"/>
      <c r="P26" s="275"/>
      <c r="Q26" s="275"/>
    </row>
    <row r="27" spans="1:17" ht="3" customHeight="1" thickBot="1">
      <c r="A27" s="298"/>
      <c r="B27" s="312"/>
      <c r="C27" s="313"/>
      <c r="E27" s="312"/>
      <c r="F27" s="313"/>
      <c r="G27" s="297"/>
      <c r="H27" s="297"/>
      <c r="I27" s="297"/>
      <c r="J27" s="297"/>
      <c r="K27" s="297"/>
      <c r="L27" s="282"/>
      <c r="M27" s="282"/>
      <c r="N27" s="282"/>
      <c r="O27" s="282"/>
      <c r="P27" s="275"/>
      <c r="Q27" s="275"/>
    </row>
    <row r="28" spans="7:17" ht="12.75" customHeight="1">
      <c r="G28" s="281"/>
      <c r="H28" s="281"/>
      <c r="I28" s="281"/>
      <c r="J28" s="281"/>
      <c r="K28" s="281"/>
      <c r="L28" s="282"/>
      <c r="M28" s="282"/>
      <c r="N28" s="282"/>
      <c r="O28" s="282"/>
      <c r="P28" s="275"/>
      <c r="Q28" s="275"/>
    </row>
    <row r="29" spans="1:17" ht="12" customHeight="1" thickBot="1">
      <c r="A29" s="276"/>
      <c r="L29" s="275"/>
      <c r="M29" s="275"/>
      <c r="N29" s="275"/>
      <c r="O29" s="275"/>
      <c r="P29" s="275"/>
      <c r="Q29" s="275"/>
    </row>
    <row r="30" spans="1:17" ht="12.75" customHeight="1" thickBot="1">
      <c r="A30" s="274" t="s">
        <v>370</v>
      </c>
      <c r="C30" s="555"/>
      <c r="D30" s="545"/>
      <c r="L30" s="275"/>
      <c r="M30" s="275"/>
      <c r="N30" s="275"/>
      <c r="O30" s="275"/>
      <c r="P30" s="275"/>
      <c r="Q30" s="275"/>
    </row>
    <row r="31" spans="2:14" ht="12.75" customHeight="1" thickBot="1">
      <c r="B31" s="703"/>
      <c r="C31" s="703"/>
      <c r="D31" s="300"/>
      <c r="E31" s="703"/>
      <c r="F31" s="703"/>
      <c r="G31" s="281"/>
      <c r="H31" s="281"/>
      <c r="I31" s="281"/>
      <c r="J31" s="281"/>
      <c r="K31" s="281"/>
      <c r="L31" s="281"/>
      <c r="M31" s="282"/>
      <c r="N31" s="275"/>
    </row>
    <row r="32" spans="2:14" ht="12.75" customHeight="1" thickBot="1">
      <c r="B32" s="546" t="s">
        <v>371</v>
      </c>
      <c r="C32" s="555"/>
      <c r="D32" s="301"/>
      <c r="E32" s="696"/>
      <c r="F32" s="696"/>
      <c r="G32" s="281"/>
      <c r="H32" s="281"/>
      <c r="I32" s="281"/>
      <c r="J32" s="281"/>
      <c r="K32" s="281"/>
      <c r="L32" s="281"/>
      <c r="M32" s="282"/>
      <c r="N32" s="275"/>
    </row>
    <row r="33" spans="1:14" ht="12.75" customHeight="1">
      <c r="A33" s="292"/>
      <c r="B33" s="293"/>
      <c r="C33" s="294"/>
      <c r="D33" s="280"/>
      <c r="E33" s="293"/>
      <c r="F33" s="294"/>
      <c r="G33" s="281"/>
      <c r="H33" s="281"/>
      <c r="I33" s="302"/>
      <c r="J33" s="297"/>
      <c r="K33" s="297"/>
      <c r="L33" s="297"/>
      <c r="M33" s="282"/>
      <c r="N33" s="275"/>
    </row>
    <row r="34" spans="1:14" ht="12.75" customHeight="1">
      <c r="A34" s="277"/>
      <c r="B34" s="696"/>
      <c r="C34" s="696"/>
      <c r="D34" s="301"/>
      <c r="E34" s="696"/>
      <c r="F34" s="696"/>
      <c r="G34" s="281"/>
      <c r="H34" s="281"/>
      <c r="I34" s="297"/>
      <c r="J34" s="297"/>
      <c r="K34" s="297"/>
      <c r="L34" s="297"/>
      <c r="M34" s="282"/>
      <c r="N34" s="275"/>
    </row>
    <row r="35" spans="1:14" ht="12.75" customHeight="1">
      <c r="A35" s="292"/>
      <c r="B35" s="294"/>
      <c r="C35" s="294"/>
      <c r="D35" s="280"/>
      <c r="E35" s="294"/>
      <c r="F35" s="294"/>
      <c r="G35" s="281"/>
      <c r="H35" s="281"/>
      <c r="I35" s="297"/>
      <c r="J35" s="297"/>
      <c r="K35" s="297"/>
      <c r="L35" s="297"/>
      <c r="M35" s="282"/>
      <c r="N35" s="275"/>
    </row>
    <row r="36" spans="1:14" ht="12.75" customHeight="1">
      <c r="A36" s="292"/>
      <c r="B36" s="696"/>
      <c r="C36" s="696"/>
      <c r="D36" s="280"/>
      <c r="E36" s="696"/>
      <c r="F36" s="696"/>
      <c r="G36" s="281"/>
      <c r="H36" s="281"/>
      <c r="I36" s="297"/>
      <c r="J36" s="297"/>
      <c r="K36" s="297"/>
      <c r="L36" s="297"/>
      <c r="M36" s="282"/>
      <c r="N36" s="275"/>
    </row>
    <row r="37" spans="1:14" ht="12.75" customHeight="1">
      <c r="A37" s="292"/>
      <c r="B37" s="294"/>
      <c r="C37" s="294"/>
      <c r="D37" s="280"/>
      <c r="E37" s="294"/>
      <c r="F37" s="294"/>
      <c r="G37" s="281"/>
      <c r="H37" s="281"/>
      <c r="I37" s="297"/>
      <c r="J37" s="297"/>
      <c r="K37" s="297"/>
      <c r="L37" s="297"/>
      <c r="M37" s="282"/>
      <c r="N37" s="275"/>
    </row>
    <row r="38" spans="1:14" ht="12.75" customHeight="1">
      <c r="A38" s="277"/>
      <c r="B38" s="696"/>
      <c r="C38" s="696"/>
      <c r="D38" s="280"/>
      <c r="E38" s="696"/>
      <c r="F38" s="696"/>
      <c r="G38" s="281"/>
      <c r="H38" s="281"/>
      <c r="I38" s="297"/>
      <c r="J38" s="297"/>
      <c r="K38" s="297"/>
      <c r="L38" s="297"/>
      <c r="M38" s="282"/>
      <c r="N38" s="275"/>
    </row>
    <row r="39" spans="1:14" ht="12.75" customHeight="1">
      <c r="A39" s="292"/>
      <c r="B39" s="294"/>
      <c r="C39" s="294"/>
      <c r="D39" s="280"/>
      <c r="E39" s="294"/>
      <c r="F39" s="294"/>
      <c r="G39" s="281"/>
      <c r="H39" s="281"/>
      <c r="I39" s="297"/>
      <c r="J39" s="297"/>
      <c r="K39" s="297"/>
      <c r="L39" s="297"/>
      <c r="M39" s="282"/>
      <c r="N39" s="275"/>
    </row>
    <row r="40" spans="1:14" ht="12.75" customHeight="1">
      <c r="A40" s="277"/>
      <c r="B40" s="696"/>
      <c r="C40" s="696"/>
      <c r="D40" s="301"/>
      <c r="E40" s="696"/>
      <c r="F40" s="696"/>
      <c r="G40" s="281"/>
      <c r="H40" s="281"/>
      <c r="I40" s="297"/>
      <c r="J40" s="297"/>
      <c r="K40" s="297"/>
      <c r="L40" s="297"/>
      <c r="M40" s="282"/>
      <c r="N40" s="275"/>
    </row>
    <row r="41" spans="1:14" ht="12.75" customHeight="1">
      <c r="A41" s="292"/>
      <c r="B41" s="294"/>
      <c r="C41" s="294"/>
      <c r="D41" s="280"/>
      <c r="E41" s="294"/>
      <c r="F41" s="294"/>
      <c r="G41" s="281"/>
      <c r="H41" s="281"/>
      <c r="I41" s="297"/>
      <c r="J41" s="297"/>
      <c r="K41" s="297"/>
      <c r="L41" s="297"/>
      <c r="M41" s="282"/>
      <c r="N41" s="275"/>
    </row>
    <row r="42" spans="1:14" ht="12.75" customHeight="1">
      <c r="A42" s="277"/>
      <c r="B42" s="696"/>
      <c r="C42" s="696"/>
      <c r="D42" s="301"/>
      <c r="E42" s="696"/>
      <c r="F42" s="696"/>
      <c r="G42" s="281"/>
      <c r="H42" s="281"/>
      <c r="I42" s="281"/>
      <c r="J42" s="281"/>
      <c r="K42" s="281"/>
      <c r="L42" s="281"/>
      <c r="M42" s="282"/>
      <c r="N42" s="275"/>
    </row>
    <row r="43" spans="1:14" ht="12.75" customHeight="1">
      <c r="A43" s="296"/>
      <c r="B43" s="297"/>
      <c r="C43" s="297"/>
      <c r="D43" s="281"/>
      <c r="E43" s="297"/>
      <c r="F43" s="297"/>
      <c r="G43" s="281"/>
      <c r="H43" s="281"/>
      <c r="I43" s="281"/>
      <c r="J43" s="281"/>
      <c r="K43" s="281"/>
      <c r="L43" s="281"/>
      <c r="M43" s="282"/>
      <c r="N43" s="275"/>
    </row>
    <row r="44" spans="1:13" ht="12.75" customHeight="1">
      <c r="A44" s="298"/>
      <c r="B44" s="303"/>
      <c r="C44" s="297"/>
      <c r="D44" s="281"/>
      <c r="E44" s="303"/>
      <c r="F44" s="297"/>
      <c r="G44" s="281"/>
      <c r="H44" s="281"/>
      <c r="I44" s="281"/>
      <c r="J44" s="281"/>
      <c r="K44" s="281"/>
      <c r="L44" s="281"/>
      <c r="M44" s="281"/>
    </row>
    <row r="45" spans="2:13" ht="12.75" customHeight="1">
      <c r="B45" s="297"/>
      <c r="C45" s="297"/>
      <c r="D45" s="281"/>
      <c r="E45" s="297"/>
      <c r="F45" s="297"/>
      <c r="G45" s="281"/>
      <c r="H45" s="281"/>
      <c r="I45" s="281"/>
      <c r="J45" s="281"/>
      <c r="K45" s="281"/>
      <c r="L45" s="281"/>
      <c r="M45" s="281"/>
    </row>
    <row r="46" spans="1:13" ht="12.75" customHeight="1">
      <c r="A46" s="298"/>
      <c r="B46" s="303"/>
      <c r="C46" s="297"/>
      <c r="D46" s="281"/>
      <c r="E46" s="303"/>
      <c r="F46" s="297"/>
      <c r="G46" s="281"/>
      <c r="H46" s="281"/>
      <c r="I46" s="281"/>
      <c r="J46" s="281"/>
      <c r="K46" s="281"/>
      <c r="L46" s="281"/>
      <c r="M46" s="281"/>
    </row>
    <row r="47" spans="1:17" ht="12.75" customHeight="1">
      <c r="A47" s="287"/>
      <c r="B47" s="304"/>
      <c r="C47" s="304"/>
      <c r="D47" s="304"/>
      <c r="E47" s="305"/>
      <c r="F47" s="305"/>
      <c r="G47" s="287"/>
      <c r="H47" s="287"/>
      <c r="I47" s="287"/>
      <c r="J47" s="287"/>
      <c r="K47" s="287"/>
      <c r="L47" s="287"/>
      <c r="M47" s="287"/>
      <c r="N47" s="287"/>
      <c r="O47" s="287"/>
      <c r="P47" s="287"/>
      <c r="Q47" s="287"/>
    </row>
    <row r="48" spans="1:17" ht="12.75" customHeight="1">
      <c r="A48" s="287"/>
      <c r="B48" s="304"/>
      <c r="C48" s="304"/>
      <c r="D48" s="304"/>
      <c r="E48" s="304"/>
      <c r="F48" s="304"/>
      <c r="G48" s="287"/>
      <c r="H48" s="287"/>
      <c r="I48" s="287"/>
      <c r="J48" s="287"/>
      <c r="K48" s="287"/>
      <c r="L48" s="287"/>
      <c r="M48" s="287"/>
      <c r="N48" s="287"/>
      <c r="O48" s="287"/>
      <c r="P48" s="287"/>
      <c r="Q48" s="287"/>
    </row>
    <row r="49" spans="1:17" ht="12.75" customHeight="1">
      <c r="A49" s="287"/>
      <c r="B49" s="304"/>
      <c r="C49" s="304"/>
      <c r="D49" s="304"/>
      <c r="E49" s="304"/>
      <c r="F49" s="304"/>
      <c r="G49" s="287"/>
      <c r="H49" s="287"/>
      <c r="I49" s="287"/>
      <c r="J49" s="287"/>
      <c r="K49" s="287"/>
      <c r="L49" s="287"/>
      <c r="M49" s="287"/>
      <c r="N49" s="287"/>
      <c r="O49" s="287"/>
      <c r="P49" s="287"/>
      <c r="Q49" s="287"/>
    </row>
    <row r="50" spans="1:17" ht="12.75" customHeight="1">
      <c r="A50" s="287"/>
      <c r="B50" s="304"/>
      <c r="C50" s="304"/>
      <c r="D50" s="304"/>
      <c r="E50" s="304"/>
      <c r="F50" s="304"/>
      <c r="G50" s="287"/>
      <c r="H50" s="287"/>
      <c r="I50" s="287"/>
      <c r="J50" s="287"/>
      <c r="K50" s="287"/>
      <c r="L50" s="287"/>
      <c r="M50" s="287"/>
      <c r="N50" s="287"/>
      <c r="O50" s="287"/>
      <c r="P50" s="287"/>
      <c r="Q50" s="287"/>
    </row>
    <row r="51" spans="1:17" ht="12.75" customHeight="1">
      <c r="A51" s="287"/>
      <c r="B51" s="304"/>
      <c r="C51" s="304"/>
      <c r="D51" s="304"/>
      <c r="E51" s="304"/>
      <c r="F51" s="304"/>
      <c r="G51" s="287"/>
      <c r="H51" s="287"/>
      <c r="I51" s="287"/>
      <c r="J51" s="287"/>
      <c r="K51" s="287"/>
      <c r="L51" s="287"/>
      <c r="M51" s="287"/>
      <c r="N51" s="287"/>
      <c r="O51" s="287"/>
      <c r="P51" s="287"/>
      <c r="Q51" s="287"/>
    </row>
    <row r="52" spans="1:17" ht="12.75" customHeight="1">
      <c r="A52" s="287"/>
      <c r="B52" s="304"/>
      <c r="C52" s="304"/>
      <c r="D52" s="304"/>
      <c r="E52" s="304"/>
      <c r="F52" s="304"/>
      <c r="G52" s="287"/>
      <c r="H52" s="287"/>
      <c r="I52" s="287"/>
      <c r="J52" s="287"/>
      <c r="K52" s="287"/>
      <c r="L52" s="287"/>
      <c r="M52" s="287"/>
      <c r="N52" s="287"/>
      <c r="O52" s="287"/>
      <c r="P52" s="287"/>
      <c r="Q52" s="287"/>
    </row>
    <row r="53" spans="1:17" ht="12.75" customHeight="1">
      <c r="A53" s="287"/>
      <c r="B53" s="287"/>
      <c r="C53" s="287"/>
      <c r="D53" s="287"/>
      <c r="E53" s="287"/>
      <c r="F53" s="287"/>
      <c r="G53" s="287"/>
      <c r="H53" s="287"/>
      <c r="I53" s="287"/>
      <c r="J53" s="287"/>
      <c r="K53" s="287"/>
      <c r="L53" s="287"/>
      <c r="M53" s="287"/>
      <c r="N53" s="287"/>
      <c r="O53" s="287"/>
      <c r="P53" s="287"/>
      <c r="Q53" s="287"/>
    </row>
    <row r="54" spans="1:17" ht="12.75" customHeight="1">
      <c r="A54" s="287"/>
      <c r="B54" s="287"/>
      <c r="C54" s="287"/>
      <c r="D54" s="287"/>
      <c r="E54" s="287"/>
      <c r="F54" s="287"/>
      <c r="G54" s="287"/>
      <c r="H54" s="287"/>
      <c r="I54" s="287"/>
      <c r="J54" s="287"/>
      <c r="K54" s="287"/>
      <c r="L54" s="287"/>
      <c r="M54" s="287"/>
      <c r="N54" s="287"/>
      <c r="O54" s="287"/>
      <c r="P54" s="287"/>
      <c r="Q54" s="287"/>
    </row>
    <row r="55" spans="1:17" ht="12.75" customHeight="1">
      <c r="A55" s="287"/>
      <c r="B55" s="287"/>
      <c r="C55" s="287"/>
      <c r="D55" s="287"/>
      <c r="E55" s="287"/>
      <c r="F55" s="287"/>
      <c r="G55" s="287"/>
      <c r="H55" s="287"/>
      <c r="I55" s="287"/>
      <c r="J55" s="287"/>
      <c r="K55" s="287"/>
      <c r="L55" s="287"/>
      <c r="M55" s="287"/>
      <c r="N55" s="287"/>
      <c r="O55" s="287"/>
      <c r="P55" s="287"/>
      <c r="Q55" s="287"/>
    </row>
    <row r="56" spans="1:17" ht="12.75" customHeight="1">
      <c r="A56" s="287"/>
      <c r="B56" s="287"/>
      <c r="C56" s="287"/>
      <c r="D56" s="287"/>
      <c r="E56" s="287"/>
      <c r="F56" s="287"/>
      <c r="G56" s="287"/>
      <c r="H56" s="287"/>
      <c r="I56" s="287"/>
      <c r="J56" s="287"/>
      <c r="K56" s="287"/>
      <c r="L56" s="287"/>
      <c r="M56" s="287"/>
      <c r="N56" s="287"/>
      <c r="O56" s="287"/>
      <c r="P56" s="287"/>
      <c r="Q56" s="287"/>
    </row>
    <row r="57" spans="1:17" ht="12.75" customHeight="1">
      <c r="A57" s="287"/>
      <c r="B57" s="287"/>
      <c r="C57" s="287"/>
      <c r="D57" s="287"/>
      <c r="E57" s="287"/>
      <c r="F57" s="287"/>
      <c r="G57" s="287"/>
      <c r="H57" s="287"/>
      <c r="I57" s="287"/>
      <c r="J57" s="287"/>
      <c r="K57" s="287"/>
      <c r="L57" s="287"/>
      <c r="M57" s="287"/>
      <c r="N57" s="287"/>
      <c r="O57" s="287"/>
      <c r="P57" s="287"/>
      <c r="Q57" s="287"/>
    </row>
    <row r="58" spans="1:17" ht="12.75" customHeight="1">
      <c r="A58" s="287"/>
      <c r="B58" s="287"/>
      <c r="C58" s="287"/>
      <c r="D58" s="287"/>
      <c r="E58" s="287"/>
      <c r="F58" s="287"/>
      <c r="G58" s="287"/>
      <c r="H58" s="287"/>
      <c r="I58" s="287"/>
      <c r="J58" s="287"/>
      <c r="K58" s="287"/>
      <c r="L58" s="287"/>
      <c r="M58" s="287"/>
      <c r="N58" s="287"/>
      <c r="O58" s="287"/>
      <c r="P58" s="287"/>
      <c r="Q58" s="287"/>
    </row>
    <row r="59" spans="1:17" ht="12.75" customHeight="1">
      <c r="A59" s="287"/>
      <c r="B59" s="287"/>
      <c r="C59" s="287"/>
      <c r="D59" s="287"/>
      <c r="E59" s="287"/>
      <c r="F59" s="287"/>
      <c r="G59" s="287"/>
      <c r="H59" s="287"/>
      <c r="I59" s="287"/>
      <c r="J59" s="287"/>
      <c r="K59" s="287"/>
      <c r="L59" s="287"/>
      <c r="M59" s="287"/>
      <c r="N59" s="287"/>
      <c r="O59" s="287"/>
      <c r="P59" s="287"/>
      <c r="Q59" s="287"/>
    </row>
    <row r="60" spans="1:17" ht="12.75" customHeight="1">
      <c r="A60" s="287"/>
      <c r="B60" s="287"/>
      <c r="C60" s="287"/>
      <c r="D60" s="287"/>
      <c r="E60" s="287"/>
      <c r="F60" s="287"/>
      <c r="G60" s="287"/>
      <c r="H60" s="287"/>
      <c r="I60" s="287"/>
      <c r="J60" s="287"/>
      <c r="K60" s="287"/>
      <c r="L60" s="287"/>
      <c r="M60" s="287"/>
      <c r="N60" s="287"/>
      <c r="O60" s="287"/>
      <c r="P60" s="287"/>
      <c r="Q60" s="287"/>
    </row>
    <row r="61" spans="1:17" ht="12.75" customHeight="1">
      <c r="A61" s="287"/>
      <c r="B61" s="287"/>
      <c r="C61" s="287"/>
      <c r="D61" s="287"/>
      <c r="E61" s="287"/>
      <c r="F61" s="287"/>
      <c r="G61" s="287"/>
      <c r="H61" s="287"/>
      <c r="I61" s="287"/>
      <c r="J61" s="287"/>
      <c r="K61" s="287"/>
      <c r="L61" s="287"/>
      <c r="M61" s="287"/>
      <c r="N61" s="287"/>
      <c r="O61" s="287"/>
      <c r="P61" s="287"/>
      <c r="Q61" s="287"/>
    </row>
    <row r="62" spans="1:17" ht="12.75" customHeight="1">
      <c r="A62" s="287"/>
      <c r="B62" s="287"/>
      <c r="C62" s="287"/>
      <c r="D62" s="287"/>
      <c r="E62" s="287"/>
      <c r="F62" s="287"/>
      <c r="G62" s="287"/>
      <c r="H62" s="287"/>
      <c r="I62" s="287"/>
      <c r="J62" s="287"/>
      <c r="K62" s="287"/>
      <c r="L62" s="287"/>
      <c r="M62" s="287"/>
      <c r="N62" s="287"/>
      <c r="O62" s="287"/>
      <c r="P62" s="287"/>
      <c r="Q62" s="287"/>
    </row>
    <row r="63" spans="1:17" ht="12.75" customHeight="1">
      <c r="A63" s="287"/>
      <c r="B63" s="287"/>
      <c r="C63" s="287"/>
      <c r="D63" s="287"/>
      <c r="E63" s="287"/>
      <c r="F63" s="287"/>
      <c r="G63" s="287"/>
      <c r="H63" s="287"/>
      <c r="I63" s="287"/>
      <c r="J63" s="287"/>
      <c r="K63" s="287"/>
      <c r="L63" s="287"/>
      <c r="M63" s="287"/>
      <c r="N63" s="287"/>
      <c r="O63" s="287"/>
      <c r="P63" s="287"/>
      <c r="Q63" s="287"/>
    </row>
    <row r="64" spans="1:17" ht="12.75" customHeight="1">
      <c r="A64" s="287"/>
      <c r="B64" s="287"/>
      <c r="C64" s="287"/>
      <c r="D64" s="287"/>
      <c r="E64" s="287"/>
      <c r="F64" s="287"/>
      <c r="G64" s="287"/>
      <c r="H64" s="287"/>
      <c r="I64" s="287"/>
      <c r="J64" s="287"/>
      <c r="K64" s="287"/>
      <c r="L64" s="287"/>
      <c r="M64" s="287"/>
      <c r="N64" s="287"/>
      <c r="O64" s="287"/>
      <c r="P64" s="287"/>
      <c r="Q64" s="287"/>
    </row>
    <row r="65" spans="1:17" ht="12.75" customHeight="1">
      <c r="A65" s="287"/>
      <c r="B65" s="287"/>
      <c r="C65" s="287"/>
      <c r="D65" s="287"/>
      <c r="E65" s="287"/>
      <c r="F65" s="287"/>
      <c r="G65" s="287"/>
      <c r="H65" s="287"/>
      <c r="I65" s="287"/>
      <c r="J65" s="287"/>
      <c r="K65" s="287"/>
      <c r="L65" s="287"/>
      <c r="M65" s="287"/>
      <c r="N65" s="287"/>
      <c r="O65" s="287"/>
      <c r="P65" s="287"/>
      <c r="Q65" s="287"/>
    </row>
    <row r="66" spans="1:17" ht="12.75" customHeight="1">
      <c r="A66" s="287"/>
      <c r="B66" s="287"/>
      <c r="C66" s="287"/>
      <c r="D66" s="287"/>
      <c r="E66" s="287"/>
      <c r="F66" s="287"/>
      <c r="G66" s="287"/>
      <c r="H66" s="287"/>
      <c r="I66" s="287"/>
      <c r="J66" s="287"/>
      <c r="K66" s="287"/>
      <c r="L66" s="287"/>
      <c r="M66" s="287"/>
      <c r="N66" s="287"/>
      <c r="O66" s="287"/>
      <c r="P66" s="287"/>
      <c r="Q66" s="287"/>
    </row>
    <row r="67" spans="1:17" ht="12.75" customHeight="1">
      <c r="A67" s="287"/>
      <c r="B67" s="287"/>
      <c r="C67" s="287"/>
      <c r="D67" s="287"/>
      <c r="E67" s="287"/>
      <c r="F67" s="287"/>
      <c r="G67" s="287"/>
      <c r="H67" s="287"/>
      <c r="I67" s="287"/>
      <c r="J67" s="287"/>
      <c r="K67" s="287"/>
      <c r="L67" s="287"/>
      <c r="M67" s="287"/>
      <c r="N67" s="287"/>
      <c r="O67" s="287"/>
      <c r="P67" s="287"/>
      <c r="Q67" s="287"/>
    </row>
    <row r="68" spans="1:17" ht="12.75" customHeight="1">
      <c r="A68" s="287"/>
      <c r="B68" s="287"/>
      <c r="C68" s="287"/>
      <c r="D68" s="287"/>
      <c r="E68" s="287"/>
      <c r="F68" s="287"/>
      <c r="G68" s="287"/>
      <c r="H68" s="287"/>
      <c r="I68" s="287"/>
      <c r="J68" s="287"/>
      <c r="K68" s="287"/>
      <c r="L68" s="287"/>
      <c r="M68" s="287"/>
      <c r="N68" s="287"/>
      <c r="O68" s="287"/>
      <c r="P68" s="287"/>
      <c r="Q68" s="287"/>
    </row>
    <row r="69" spans="1:17" ht="12.75" customHeight="1">
      <c r="A69" s="287"/>
      <c r="B69" s="287"/>
      <c r="C69" s="287"/>
      <c r="D69" s="287"/>
      <c r="E69" s="287"/>
      <c r="F69" s="287"/>
      <c r="G69" s="287"/>
      <c r="H69" s="287"/>
      <c r="I69" s="287"/>
      <c r="J69" s="287"/>
      <c r="K69" s="287"/>
      <c r="L69" s="287"/>
      <c r="M69" s="287"/>
      <c r="N69" s="287"/>
      <c r="O69" s="287"/>
      <c r="P69" s="287"/>
      <c r="Q69" s="287"/>
    </row>
    <row r="70" spans="1:17" ht="12.75" customHeight="1">
      <c r="A70" s="287"/>
      <c r="B70" s="287"/>
      <c r="C70" s="287"/>
      <c r="D70" s="287"/>
      <c r="E70" s="287"/>
      <c r="F70" s="287"/>
      <c r="G70" s="287"/>
      <c r="H70" s="287"/>
      <c r="I70" s="287"/>
      <c r="J70" s="287"/>
      <c r="K70" s="287"/>
      <c r="L70" s="287"/>
      <c r="M70" s="287"/>
      <c r="N70" s="287"/>
      <c r="O70" s="287"/>
      <c r="P70" s="287"/>
      <c r="Q70" s="287"/>
    </row>
    <row r="71" spans="1:17" ht="12.75" customHeight="1">
      <c r="A71" s="287"/>
      <c r="B71" s="287"/>
      <c r="C71" s="287"/>
      <c r="D71" s="287"/>
      <c r="E71" s="287"/>
      <c r="F71" s="287"/>
      <c r="G71" s="287"/>
      <c r="H71" s="287"/>
      <c r="I71" s="287"/>
      <c r="J71" s="287"/>
      <c r="K71" s="287"/>
      <c r="L71" s="287"/>
      <c r="M71" s="287"/>
      <c r="N71" s="287"/>
      <c r="O71" s="287"/>
      <c r="P71" s="287"/>
      <c r="Q71" s="287"/>
    </row>
    <row r="72" spans="1:17" ht="12.75" customHeight="1">
      <c r="A72" s="287"/>
      <c r="B72" s="287"/>
      <c r="C72" s="287"/>
      <c r="D72" s="287"/>
      <c r="E72" s="287"/>
      <c r="F72" s="287"/>
      <c r="G72" s="287"/>
      <c r="H72" s="287"/>
      <c r="I72" s="287"/>
      <c r="J72" s="287"/>
      <c r="K72" s="287"/>
      <c r="L72" s="287"/>
      <c r="M72" s="287"/>
      <c r="N72" s="287"/>
      <c r="O72" s="287"/>
      <c r="P72" s="287"/>
      <c r="Q72" s="287"/>
    </row>
    <row r="73" spans="1:17" ht="12.75" customHeight="1">
      <c r="A73" s="287"/>
      <c r="B73" s="287"/>
      <c r="C73" s="287"/>
      <c r="D73" s="287"/>
      <c r="E73" s="287"/>
      <c r="F73" s="287"/>
      <c r="G73" s="287"/>
      <c r="H73" s="287"/>
      <c r="I73" s="287"/>
      <c r="J73" s="287"/>
      <c r="K73" s="287"/>
      <c r="L73" s="287"/>
      <c r="M73" s="287"/>
      <c r="N73" s="287"/>
      <c r="O73" s="287"/>
      <c r="P73" s="287"/>
      <c r="Q73" s="287"/>
    </row>
    <row r="74" spans="1:17" ht="12.75" customHeight="1">
      <c r="A74" s="287"/>
      <c r="B74" s="287"/>
      <c r="C74" s="287"/>
      <c r="D74" s="287"/>
      <c r="E74" s="287"/>
      <c r="F74" s="287"/>
      <c r="G74" s="287"/>
      <c r="H74" s="287"/>
      <c r="I74" s="287"/>
      <c r="J74" s="287"/>
      <c r="K74" s="287"/>
      <c r="L74" s="287"/>
      <c r="M74" s="287"/>
      <c r="N74" s="287"/>
      <c r="O74" s="287"/>
      <c r="P74" s="287"/>
      <c r="Q74" s="287"/>
    </row>
    <row r="75" spans="1:17" ht="12.75" customHeight="1">
      <c r="A75" s="287"/>
      <c r="B75" s="287"/>
      <c r="C75" s="287"/>
      <c r="D75" s="287"/>
      <c r="E75" s="287"/>
      <c r="F75" s="287"/>
      <c r="G75" s="287"/>
      <c r="H75" s="287"/>
      <c r="I75" s="287"/>
      <c r="J75" s="287"/>
      <c r="K75" s="287"/>
      <c r="L75" s="287"/>
      <c r="M75" s="287"/>
      <c r="N75" s="287"/>
      <c r="O75" s="287"/>
      <c r="P75" s="287"/>
      <c r="Q75" s="287"/>
    </row>
    <row r="76" spans="1:17" ht="12.75" customHeight="1">
      <c r="A76" s="287"/>
      <c r="B76" s="287"/>
      <c r="C76" s="287"/>
      <c r="D76" s="287"/>
      <c r="E76" s="287"/>
      <c r="F76" s="287"/>
      <c r="G76" s="287"/>
      <c r="H76" s="287"/>
      <c r="I76" s="287"/>
      <c r="J76" s="287"/>
      <c r="K76" s="287"/>
      <c r="L76" s="287"/>
      <c r="M76" s="287"/>
      <c r="N76" s="287"/>
      <c r="O76" s="287"/>
      <c r="P76" s="287"/>
      <c r="Q76" s="287"/>
    </row>
    <row r="77" spans="1:17" ht="12.75" customHeight="1">
      <c r="A77" s="287"/>
      <c r="B77" s="287"/>
      <c r="C77" s="287"/>
      <c r="D77" s="287"/>
      <c r="E77" s="287"/>
      <c r="F77" s="287"/>
      <c r="G77" s="287"/>
      <c r="H77" s="287"/>
      <c r="I77" s="287"/>
      <c r="J77" s="287"/>
      <c r="K77" s="287"/>
      <c r="L77" s="287"/>
      <c r="M77" s="287"/>
      <c r="N77" s="287"/>
      <c r="O77" s="287"/>
      <c r="P77" s="287"/>
      <c r="Q77" s="287"/>
    </row>
    <row r="78" spans="1:17" ht="12.75" customHeight="1">
      <c r="A78" s="287"/>
      <c r="B78" s="287"/>
      <c r="C78" s="287"/>
      <c r="D78" s="287"/>
      <c r="E78" s="287"/>
      <c r="F78" s="287"/>
      <c r="G78" s="287"/>
      <c r="H78" s="287"/>
      <c r="I78" s="287"/>
      <c r="J78" s="287"/>
      <c r="K78" s="287"/>
      <c r="L78" s="287"/>
      <c r="M78" s="287"/>
      <c r="N78" s="287"/>
      <c r="O78" s="287"/>
      <c r="P78" s="287"/>
      <c r="Q78" s="287"/>
    </row>
    <row r="79" spans="1:17" ht="12.75" customHeight="1">
      <c r="A79" s="287"/>
      <c r="B79" s="287"/>
      <c r="C79" s="287"/>
      <c r="D79" s="287"/>
      <c r="E79" s="287"/>
      <c r="F79" s="287"/>
      <c r="G79" s="287"/>
      <c r="H79" s="287"/>
      <c r="I79" s="287"/>
      <c r="J79" s="287"/>
      <c r="K79" s="287"/>
      <c r="L79" s="287"/>
      <c r="M79" s="287"/>
      <c r="N79" s="287"/>
      <c r="O79" s="287"/>
      <c r="P79" s="287"/>
      <c r="Q79" s="287"/>
    </row>
    <row r="80" spans="1:17" ht="12.75" customHeight="1">
      <c r="A80" s="287"/>
      <c r="B80" s="287"/>
      <c r="C80" s="287"/>
      <c r="D80" s="287"/>
      <c r="E80" s="287"/>
      <c r="F80" s="287"/>
      <c r="G80" s="287"/>
      <c r="H80" s="287"/>
      <c r="I80" s="287"/>
      <c r="J80" s="287"/>
      <c r="K80" s="287"/>
      <c r="L80" s="287"/>
      <c r="M80" s="287"/>
      <c r="N80" s="287"/>
      <c r="O80" s="287"/>
      <c r="P80" s="287"/>
      <c r="Q80" s="287"/>
    </row>
    <row r="81" spans="1:17" ht="12.75" customHeight="1">
      <c r="A81" s="287"/>
      <c r="B81" s="287"/>
      <c r="C81" s="287"/>
      <c r="D81" s="287"/>
      <c r="E81" s="287"/>
      <c r="F81" s="287"/>
      <c r="G81" s="287"/>
      <c r="H81" s="287"/>
      <c r="I81" s="287"/>
      <c r="J81" s="287"/>
      <c r="K81" s="287"/>
      <c r="L81" s="287"/>
      <c r="M81" s="287"/>
      <c r="N81" s="287"/>
      <c r="O81" s="287"/>
      <c r="P81" s="287"/>
      <c r="Q81" s="287"/>
    </row>
    <row r="82" spans="1:17" ht="12.75" customHeight="1">
      <c r="A82" s="287"/>
      <c r="B82" s="287"/>
      <c r="C82" s="287"/>
      <c r="D82" s="287"/>
      <c r="E82" s="287"/>
      <c r="F82" s="287"/>
      <c r="G82" s="287"/>
      <c r="H82" s="287"/>
      <c r="I82" s="287"/>
      <c r="J82" s="287"/>
      <c r="K82" s="287"/>
      <c r="L82" s="287"/>
      <c r="M82" s="287"/>
      <c r="N82" s="287"/>
      <c r="O82" s="287"/>
      <c r="P82" s="287"/>
      <c r="Q82" s="287"/>
    </row>
    <row r="83" spans="1:17" ht="12.75" customHeight="1">
      <c r="A83" s="287"/>
      <c r="B83" s="287"/>
      <c r="C83" s="287"/>
      <c r="D83" s="287"/>
      <c r="E83" s="287"/>
      <c r="F83" s="287"/>
      <c r="G83" s="287"/>
      <c r="H83" s="287"/>
      <c r="I83" s="287"/>
      <c r="J83" s="287"/>
      <c r="K83" s="287"/>
      <c r="L83" s="287"/>
      <c r="M83" s="287"/>
      <c r="N83" s="287"/>
      <c r="O83" s="287"/>
      <c r="P83" s="287"/>
      <c r="Q83" s="287"/>
    </row>
    <row r="84" spans="1:17" ht="12.75" customHeight="1">
      <c r="A84" s="287"/>
      <c r="B84" s="287"/>
      <c r="C84" s="287"/>
      <c r="D84" s="287"/>
      <c r="E84" s="287"/>
      <c r="F84" s="287"/>
      <c r="G84" s="287"/>
      <c r="H84" s="287"/>
      <c r="I84" s="287"/>
      <c r="J84" s="287"/>
      <c r="K84" s="287"/>
      <c r="L84" s="287"/>
      <c r="M84" s="287"/>
      <c r="N84" s="287"/>
      <c r="O84" s="287"/>
      <c r="P84" s="287"/>
      <c r="Q84" s="287"/>
    </row>
    <row r="85" spans="1:17" ht="12.75" customHeight="1">
      <c r="A85" s="287"/>
      <c r="B85" s="287"/>
      <c r="C85" s="287"/>
      <c r="D85" s="287"/>
      <c r="E85" s="287"/>
      <c r="F85" s="287"/>
      <c r="G85" s="287"/>
      <c r="H85" s="287"/>
      <c r="I85" s="287"/>
      <c r="J85" s="287"/>
      <c r="K85" s="287"/>
      <c r="L85" s="287"/>
      <c r="M85" s="287"/>
      <c r="N85" s="287"/>
      <c r="O85" s="287"/>
      <c r="P85" s="287"/>
      <c r="Q85" s="287"/>
    </row>
    <row r="86" spans="1:17" ht="12.75" customHeight="1">
      <c r="A86" s="287"/>
      <c r="B86" s="287"/>
      <c r="C86" s="287"/>
      <c r="D86" s="287"/>
      <c r="E86" s="287"/>
      <c r="F86" s="287"/>
      <c r="G86" s="287"/>
      <c r="H86" s="287"/>
      <c r="I86" s="287"/>
      <c r="J86" s="287"/>
      <c r="K86" s="287"/>
      <c r="L86" s="287"/>
      <c r="M86" s="287"/>
      <c r="N86" s="287"/>
      <c r="O86" s="287"/>
      <c r="P86" s="287"/>
      <c r="Q86" s="287"/>
    </row>
    <row r="87" spans="1:17" ht="12.75" customHeight="1">
      <c r="A87" s="287"/>
      <c r="B87" s="287"/>
      <c r="C87" s="287"/>
      <c r="D87" s="287"/>
      <c r="E87" s="287"/>
      <c r="F87" s="287"/>
      <c r="G87" s="287"/>
      <c r="H87" s="287"/>
      <c r="I87" s="287"/>
      <c r="J87" s="287"/>
      <c r="K87" s="287"/>
      <c r="L87" s="287"/>
      <c r="M87" s="287"/>
      <c r="N87" s="287"/>
      <c r="O87" s="287"/>
      <c r="P87" s="287"/>
      <c r="Q87" s="287"/>
    </row>
    <row r="88" spans="1:17" ht="12.75" customHeight="1">
      <c r="A88" s="287"/>
      <c r="B88" s="287"/>
      <c r="C88" s="287"/>
      <c r="D88" s="287"/>
      <c r="E88" s="287"/>
      <c r="F88" s="287"/>
      <c r="G88" s="287"/>
      <c r="H88" s="287"/>
      <c r="I88" s="287"/>
      <c r="J88" s="287"/>
      <c r="K88" s="287"/>
      <c r="L88" s="287"/>
      <c r="M88" s="287"/>
      <c r="N88" s="287"/>
      <c r="O88" s="287"/>
      <c r="P88" s="287"/>
      <c r="Q88" s="287"/>
    </row>
    <row r="89" spans="1:17" ht="12.75" customHeight="1">
      <c r="A89" s="287"/>
      <c r="B89" s="287"/>
      <c r="C89" s="287"/>
      <c r="D89" s="287"/>
      <c r="E89" s="287"/>
      <c r="F89" s="287"/>
      <c r="G89" s="287"/>
      <c r="H89" s="287"/>
      <c r="I89" s="287"/>
      <c r="J89" s="287"/>
      <c r="K89" s="287"/>
      <c r="L89" s="287"/>
      <c r="M89" s="287"/>
      <c r="N89" s="287"/>
      <c r="O89" s="287"/>
      <c r="P89" s="287"/>
      <c r="Q89" s="287"/>
    </row>
    <row r="90" spans="1:17" ht="12.75" customHeight="1">
      <c r="A90" s="287"/>
      <c r="B90" s="287"/>
      <c r="C90" s="287"/>
      <c r="D90" s="287"/>
      <c r="E90" s="287"/>
      <c r="F90" s="287"/>
      <c r="G90" s="287"/>
      <c r="H90" s="287"/>
      <c r="I90" s="287"/>
      <c r="J90" s="287"/>
      <c r="K90" s="287"/>
      <c r="L90" s="287"/>
      <c r="M90" s="287"/>
      <c r="N90" s="287"/>
      <c r="O90" s="287"/>
      <c r="P90" s="287"/>
      <c r="Q90" s="287"/>
    </row>
    <row r="91" spans="1:17" ht="12.75" customHeight="1">
      <c r="A91" s="287"/>
      <c r="B91" s="287"/>
      <c r="C91" s="287"/>
      <c r="D91" s="287"/>
      <c r="E91" s="287"/>
      <c r="F91" s="287"/>
      <c r="G91" s="287"/>
      <c r="H91" s="287"/>
      <c r="I91" s="287"/>
      <c r="J91" s="287"/>
      <c r="K91" s="287"/>
      <c r="L91" s="287"/>
      <c r="M91" s="287"/>
      <c r="N91" s="287"/>
      <c r="O91" s="287"/>
      <c r="P91" s="287"/>
      <c r="Q91" s="287"/>
    </row>
    <row r="92" spans="1:17" ht="12.75" customHeight="1">
      <c r="A92" s="287"/>
      <c r="B92" s="287"/>
      <c r="C92" s="287"/>
      <c r="D92" s="287"/>
      <c r="E92" s="287"/>
      <c r="F92" s="287"/>
      <c r="G92" s="287"/>
      <c r="H92" s="287"/>
      <c r="I92" s="287"/>
      <c r="J92" s="287"/>
      <c r="K92" s="287"/>
      <c r="L92" s="287"/>
      <c r="M92" s="287"/>
      <c r="N92" s="287"/>
      <c r="O92" s="287"/>
      <c r="P92" s="287"/>
      <c r="Q92" s="287"/>
    </row>
    <row r="93" spans="1:17" ht="12.75" customHeight="1">
      <c r="A93" s="287"/>
      <c r="B93" s="287"/>
      <c r="C93" s="287"/>
      <c r="D93" s="287"/>
      <c r="E93" s="287"/>
      <c r="F93" s="287"/>
      <c r="G93" s="287"/>
      <c r="H93" s="287"/>
      <c r="I93" s="287"/>
      <c r="J93" s="287"/>
      <c r="K93" s="287"/>
      <c r="L93" s="287"/>
      <c r="M93" s="287"/>
      <c r="N93" s="287"/>
      <c r="O93" s="287"/>
      <c r="P93" s="287"/>
      <c r="Q93" s="287"/>
    </row>
    <row r="94" spans="1:17" ht="12.75" customHeight="1">
      <c r="A94" s="287"/>
      <c r="B94" s="287"/>
      <c r="C94" s="287"/>
      <c r="D94" s="287"/>
      <c r="E94" s="287"/>
      <c r="F94" s="287"/>
      <c r="G94" s="287"/>
      <c r="H94" s="287"/>
      <c r="I94" s="287"/>
      <c r="J94" s="287"/>
      <c r="K94" s="287"/>
      <c r="L94" s="287"/>
      <c r="M94" s="287"/>
      <c r="N94" s="287"/>
      <c r="O94" s="287"/>
      <c r="P94" s="287"/>
      <c r="Q94" s="287"/>
    </row>
    <row r="95" spans="1:17" ht="12.75" customHeight="1">
      <c r="A95" s="287"/>
      <c r="B95" s="287"/>
      <c r="C95" s="287"/>
      <c r="D95" s="287"/>
      <c r="E95" s="287"/>
      <c r="F95" s="287"/>
      <c r="G95" s="287"/>
      <c r="H95" s="287"/>
      <c r="I95" s="287"/>
      <c r="J95" s="287"/>
      <c r="K95" s="287"/>
      <c r="L95" s="287"/>
      <c r="M95" s="287"/>
      <c r="N95" s="287"/>
      <c r="O95" s="287"/>
      <c r="P95" s="287"/>
      <c r="Q95" s="287"/>
    </row>
    <row r="96" spans="1:17" ht="12.75" customHeight="1">
      <c r="A96" s="287"/>
      <c r="B96" s="287"/>
      <c r="C96" s="287"/>
      <c r="D96" s="287"/>
      <c r="E96" s="287"/>
      <c r="F96" s="287"/>
      <c r="G96" s="287"/>
      <c r="H96" s="287"/>
      <c r="I96" s="287"/>
      <c r="J96" s="287"/>
      <c r="K96" s="287"/>
      <c r="L96" s="287"/>
      <c r="M96" s="287"/>
      <c r="N96" s="287"/>
      <c r="O96" s="287"/>
      <c r="P96" s="287"/>
      <c r="Q96" s="287"/>
    </row>
    <row r="97" spans="1:17" ht="12.75" customHeight="1">
      <c r="A97" s="287"/>
      <c r="B97" s="287"/>
      <c r="C97" s="287"/>
      <c r="D97" s="287"/>
      <c r="E97" s="287"/>
      <c r="F97" s="287"/>
      <c r="G97" s="287"/>
      <c r="H97" s="287"/>
      <c r="I97" s="287"/>
      <c r="J97" s="287"/>
      <c r="K97" s="287"/>
      <c r="L97" s="287"/>
      <c r="M97" s="287"/>
      <c r="N97" s="287"/>
      <c r="O97" s="287"/>
      <c r="P97" s="287"/>
      <c r="Q97" s="287"/>
    </row>
    <row r="98" spans="1:17" ht="12.75" customHeight="1">
      <c r="A98" s="287"/>
      <c r="B98" s="287"/>
      <c r="C98" s="287"/>
      <c r="D98" s="287"/>
      <c r="E98" s="287"/>
      <c r="F98" s="287"/>
      <c r="G98" s="287"/>
      <c r="H98" s="287"/>
      <c r="I98" s="287"/>
      <c r="J98" s="287"/>
      <c r="K98" s="287"/>
      <c r="L98" s="287"/>
      <c r="M98" s="287"/>
      <c r="N98" s="287"/>
      <c r="O98" s="287"/>
      <c r="P98" s="287"/>
      <c r="Q98" s="287"/>
    </row>
    <row r="99" spans="1:17" ht="12.75">
      <c r="A99" s="287"/>
      <c r="B99" s="287"/>
      <c r="C99" s="287"/>
      <c r="D99" s="287"/>
      <c r="E99" s="287"/>
      <c r="F99" s="287"/>
      <c r="G99" s="287"/>
      <c r="H99" s="287"/>
      <c r="I99" s="287"/>
      <c r="J99" s="287"/>
      <c r="K99" s="287"/>
      <c r="L99" s="287"/>
      <c r="M99" s="287"/>
      <c r="N99" s="287"/>
      <c r="O99" s="287"/>
      <c r="P99" s="287"/>
      <c r="Q99" s="287"/>
    </row>
    <row r="100" spans="1:17" ht="12.75">
      <c r="A100" s="287"/>
      <c r="B100" s="287"/>
      <c r="C100" s="287"/>
      <c r="D100" s="287"/>
      <c r="E100" s="287"/>
      <c r="F100" s="287"/>
      <c r="G100" s="287"/>
      <c r="H100" s="287"/>
      <c r="I100" s="287"/>
      <c r="J100" s="287"/>
      <c r="K100" s="287"/>
      <c r="L100" s="287"/>
      <c r="M100" s="287"/>
      <c r="N100" s="287"/>
      <c r="O100" s="287"/>
      <c r="P100" s="287"/>
      <c r="Q100" s="287"/>
    </row>
    <row r="101" spans="1:17" ht="12.75">
      <c r="A101" s="287"/>
      <c r="B101" s="287"/>
      <c r="C101" s="287"/>
      <c r="D101" s="287"/>
      <c r="E101" s="287"/>
      <c r="F101" s="287"/>
      <c r="G101" s="287"/>
      <c r="H101" s="287"/>
      <c r="I101" s="287"/>
      <c r="J101" s="287"/>
      <c r="K101" s="287"/>
      <c r="L101" s="287"/>
      <c r="M101" s="287"/>
      <c r="N101" s="287"/>
      <c r="O101" s="287"/>
      <c r="P101" s="287"/>
      <c r="Q101" s="287"/>
    </row>
    <row r="102" spans="1:17" ht="12.75">
      <c r="A102" s="287"/>
      <c r="B102" s="287"/>
      <c r="C102" s="287"/>
      <c r="D102" s="287"/>
      <c r="E102" s="287"/>
      <c r="F102" s="287"/>
      <c r="G102" s="287"/>
      <c r="H102" s="287"/>
      <c r="I102" s="287"/>
      <c r="J102" s="287"/>
      <c r="K102" s="287"/>
      <c r="L102" s="287"/>
      <c r="M102" s="287"/>
      <c r="N102" s="287"/>
      <c r="O102" s="287"/>
      <c r="P102" s="287"/>
      <c r="Q102" s="287"/>
    </row>
    <row r="103" spans="1:17" ht="12.75">
      <c r="A103" s="287"/>
      <c r="B103" s="287"/>
      <c r="C103" s="287"/>
      <c r="D103" s="287"/>
      <c r="E103" s="287"/>
      <c r="F103" s="287"/>
      <c r="G103" s="287"/>
      <c r="H103" s="287"/>
      <c r="I103" s="287"/>
      <c r="J103" s="287"/>
      <c r="K103" s="287"/>
      <c r="L103" s="287"/>
      <c r="M103" s="287"/>
      <c r="N103" s="287"/>
      <c r="O103" s="287"/>
      <c r="P103" s="287"/>
      <c r="Q103" s="287"/>
    </row>
    <row r="104" spans="1:17" ht="12.75">
      <c r="A104" s="287"/>
      <c r="B104" s="287"/>
      <c r="C104" s="287"/>
      <c r="D104" s="287"/>
      <c r="E104" s="287"/>
      <c r="F104" s="287"/>
      <c r="G104" s="287"/>
      <c r="H104" s="287"/>
      <c r="I104" s="287"/>
      <c r="J104" s="287"/>
      <c r="K104" s="287"/>
      <c r="L104" s="287"/>
      <c r="M104" s="287"/>
      <c r="N104" s="287"/>
      <c r="O104" s="287"/>
      <c r="P104" s="287"/>
      <c r="Q104" s="287"/>
    </row>
    <row r="105" spans="1:17" ht="12.75">
      <c r="A105" s="287"/>
      <c r="B105" s="287"/>
      <c r="C105" s="287"/>
      <c r="D105" s="287"/>
      <c r="E105" s="287"/>
      <c r="F105" s="287"/>
      <c r="G105" s="287"/>
      <c r="H105" s="287"/>
      <c r="I105" s="287"/>
      <c r="J105" s="287"/>
      <c r="K105" s="287"/>
      <c r="L105" s="287"/>
      <c r="M105" s="287"/>
      <c r="N105" s="287"/>
      <c r="O105" s="287"/>
      <c r="P105" s="287"/>
      <c r="Q105" s="287"/>
    </row>
    <row r="106" spans="1:17" ht="12.75">
      <c r="A106" s="287"/>
      <c r="B106" s="287"/>
      <c r="C106" s="287"/>
      <c r="D106" s="287"/>
      <c r="E106" s="287"/>
      <c r="F106" s="287"/>
      <c r="G106" s="287"/>
      <c r="H106" s="287"/>
      <c r="I106" s="287"/>
      <c r="J106" s="287"/>
      <c r="K106" s="287"/>
      <c r="L106" s="287"/>
      <c r="M106" s="287"/>
      <c r="N106" s="287"/>
      <c r="O106" s="287"/>
      <c r="P106" s="287"/>
      <c r="Q106" s="287"/>
    </row>
    <row r="107" spans="1:17" ht="12.75">
      <c r="A107" s="287"/>
      <c r="B107" s="287"/>
      <c r="C107" s="287"/>
      <c r="D107" s="287"/>
      <c r="E107" s="287"/>
      <c r="F107" s="287"/>
      <c r="G107" s="287"/>
      <c r="H107" s="287"/>
      <c r="I107" s="287"/>
      <c r="J107" s="287"/>
      <c r="K107" s="287"/>
      <c r="L107" s="287"/>
      <c r="M107" s="287"/>
      <c r="N107" s="287"/>
      <c r="O107" s="287"/>
      <c r="P107" s="287"/>
      <c r="Q107" s="287"/>
    </row>
    <row r="108" spans="1:17" ht="12.75">
      <c r="A108" s="287"/>
      <c r="B108" s="287"/>
      <c r="C108" s="287"/>
      <c r="D108" s="287"/>
      <c r="E108" s="287"/>
      <c r="F108" s="287"/>
      <c r="G108" s="287"/>
      <c r="H108" s="287"/>
      <c r="I108" s="287"/>
      <c r="J108" s="287"/>
      <c r="K108" s="287"/>
      <c r="L108" s="287"/>
      <c r="M108" s="287"/>
      <c r="N108" s="287"/>
      <c r="O108" s="287"/>
      <c r="P108" s="287"/>
      <c r="Q108" s="287"/>
    </row>
    <row r="109" spans="1:17" ht="12.75">
      <c r="A109" s="287"/>
      <c r="B109" s="287"/>
      <c r="C109" s="287"/>
      <c r="D109" s="287"/>
      <c r="E109" s="287"/>
      <c r="F109" s="287"/>
      <c r="G109" s="287"/>
      <c r="H109" s="287"/>
      <c r="I109" s="287"/>
      <c r="J109" s="287"/>
      <c r="K109" s="287"/>
      <c r="L109" s="287"/>
      <c r="M109" s="287"/>
      <c r="N109" s="287"/>
      <c r="O109" s="287"/>
      <c r="P109" s="287"/>
      <c r="Q109" s="287"/>
    </row>
  </sheetData>
  <sheetProtection password="CC2E" sheet="1" objects="1" scenarios="1"/>
  <mergeCells count="39">
    <mergeCell ref="B13:C13"/>
    <mergeCell ref="G21:H21"/>
    <mergeCell ref="J8:K8"/>
    <mergeCell ref="B8:C8"/>
    <mergeCell ref="E12:F12"/>
    <mergeCell ref="E8:F8"/>
    <mergeCell ref="B10:C10"/>
    <mergeCell ref="B12:C12"/>
    <mergeCell ref="J21:K21"/>
    <mergeCell ref="E42:F42"/>
    <mergeCell ref="G23:H23"/>
    <mergeCell ref="J23:K23"/>
    <mergeCell ref="E31:F31"/>
    <mergeCell ref="E32:F32"/>
    <mergeCell ref="E36:F36"/>
    <mergeCell ref="E38:F38"/>
    <mergeCell ref="E40:F40"/>
    <mergeCell ref="E34:F34"/>
    <mergeCell ref="E23:F23"/>
    <mergeCell ref="B42:C42"/>
    <mergeCell ref="B15:C15"/>
    <mergeCell ref="B17:C17"/>
    <mergeCell ref="B19:C19"/>
    <mergeCell ref="B23:C23"/>
    <mergeCell ref="B21:C21"/>
    <mergeCell ref="B36:C36"/>
    <mergeCell ref="B38:C38"/>
    <mergeCell ref="B40:C40"/>
    <mergeCell ref="B31:C31"/>
    <mergeCell ref="B34:C34"/>
    <mergeCell ref="A1:F1"/>
    <mergeCell ref="A2:F2"/>
    <mergeCell ref="A4:F4"/>
    <mergeCell ref="A3:F3"/>
    <mergeCell ref="E13:F13"/>
    <mergeCell ref="E21:F21"/>
    <mergeCell ref="E15:F15"/>
    <mergeCell ref="E17:F17"/>
    <mergeCell ref="E19:F19"/>
  </mergeCells>
  <dataValidations count="2">
    <dataValidation allowBlank="1" showInputMessage="1" showErrorMessage="1" promptTitle="Enter numbers only --" prompt="no spaces, dashes, etc." sqref="B21:C21"/>
    <dataValidation allowBlank="1" showInputMessage="1" showErrorMessage="1" promptTitle="Enter numbers only -- " prompt="no spaces, dashes, etc." sqref="E21:F21"/>
  </dataValidations>
  <printOptions/>
  <pageMargins left="0.5" right="0.5" top="1" bottom="1" header="0.17" footer="0.17"/>
  <pageSetup horizontalDpi="600" verticalDpi="600" orientation="portrait" scale="97" r:id="rId1"/>
  <headerFooter alignWithMargins="0">
    <oddFooter>&amp;RHeader Page</oddFooter>
  </headerFooter>
</worksheet>
</file>

<file path=xl/worksheets/sheet10.xml><?xml version="1.0" encoding="utf-8"?>
<worksheet xmlns="http://schemas.openxmlformats.org/spreadsheetml/2006/main" xmlns:r="http://schemas.openxmlformats.org/officeDocument/2006/relationships">
  <sheetPr codeName="Sheet9"/>
  <dimension ref="A1:N154"/>
  <sheetViews>
    <sheetView showGridLines="0" zoomScalePageLayoutView="0" workbookViewId="0" topLeftCell="A1">
      <selection activeCell="D6" sqref="D6"/>
    </sheetView>
  </sheetViews>
  <sheetFormatPr defaultColWidth="9.140625" defaultRowHeight="12.75"/>
  <cols>
    <col min="1" max="1" width="10.7109375" style="15" customWidth="1"/>
    <col min="2" max="4" width="20.7109375" style="12" customWidth="1"/>
    <col min="5" max="5" width="17.28125" style="12" customWidth="1"/>
    <col min="6" max="6" width="9.57421875" style="12" customWidth="1"/>
    <col min="7" max="7" width="4.57421875" style="12" customWidth="1"/>
    <col min="8" max="8" width="14.140625" style="12" customWidth="1"/>
    <col min="9" max="9" width="10.7109375" style="12" customWidth="1"/>
    <col min="10" max="10" width="9.140625" style="12" customWidth="1"/>
    <col min="11" max="11" width="6.7109375" style="12" customWidth="1"/>
    <col min="12" max="16384" width="9.140625" style="12" customWidth="1"/>
  </cols>
  <sheetData>
    <row r="1" spans="1:11" ht="16.5" thickTop="1">
      <c r="A1" s="138" t="s">
        <v>122</v>
      </c>
      <c r="B1" s="129"/>
      <c r="C1" s="129"/>
      <c r="D1" s="129"/>
      <c r="E1" s="129"/>
      <c r="F1" s="129"/>
      <c r="G1" s="129"/>
      <c r="H1" s="129"/>
      <c r="I1" s="129"/>
      <c r="J1" s="129"/>
      <c r="K1" s="130"/>
    </row>
    <row r="2" spans="1:11" ht="15.75">
      <c r="A2" s="137"/>
      <c r="B2" s="34"/>
      <c r="C2" s="34"/>
      <c r="D2" s="34"/>
      <c r="E2" s="34"/>
      <c r="F2" s="34"/>
      <c r="G2" s="34"/>
      <c r="H2" s="34"/>
      <c r="I2" s="34"/>
      <c r="J2" s="34"/>
      <c r="K2" s="132"/>
    </row>
    <row r="3" spans="1:11" ht="13.5" thickBot="1">
      <c r="A3" s="131"/>
      <c r="B3" s="34"/>
      <c r="C3" s="34"/>
      <c r="D3" s="34"/>
      <c r="E3" s="34"/>
      <c r="F3" s="34"/>
      <c r="G3" s="34"/>
      <c r="H3" s="34"/>
      <c r="I3" s="34"/>
      <c r="J3" s="34"/>
      <c r="K3" s="132"/>
    </row>
    <row r="4" spans="1:11" ht="16.5" thickBot="1">
      <c r="A4" s="137" t="s">
        <v>125</v>
      </c>
      <c r="C4" s="35" t="s">
        <v>124</v>
      </c>
      <c r="D4" s="977" t="s">
        <v>398</v>
      </c>
      <c r="E4" s="978"/>
      <c r="F4" s="146"/>
      <c r="G4" s="146"/>
      <c r="H4" s="34"/>
      <c r="I4" s="34"/>
      <c r="J4" s="34"/>
      <c r="K4" s="132"/>
    </row>
    <row r="5" spans="1:11" ht="13.5" thickBot="1">
      <c r="A5" s="131"/>
      <c r="B5" s="34"/>
      <c r="C5" s="34"/>
      <c r="D5" s="34"/>
      <c r="E5" s="34"/>
      <c r="F5" s="34"/>
      <c r="G5" s="34"/>
      <c r="H5" s="141"/>
      <c r="I5" s="34"/>
      <c r="J5" s="34"/>
      <c r="K5" s="132"/>
    </row>
    <row r="6" spans="1:11" ht="13.5" thickBot="1">
      <c r="A6" s="136"/>
      <c r="B6" s="127"/>
      <c r="C6" s="15" t="s">
        <v>123</v>
      </c>
      <c r="D6" s="114" t="s">
        <v>399</v>
      </c>
      <c r="E6" s="34"/>
      <c r="F6" s="34"/>
      <c r="G6" s="34"/>
      <c r="H6" s="34"/>
      <c r="I6" s="34"/>
      <c r="J6" s="34"/>
      <c r="K6" s="132"/>
    </row>
    <row r="7" spans="1:11" ht="12.75">
      <c r="A7" s="131"/>
      <c r="B7" s="34"/>
      <c r="C7" s="34"/>
      <c r="D7" s="975"/>
      <c r="E7" s="976"/>
      <c r="F7" s="34"/>
      <c r="G7" s="34"/>
      <c r="H7" s="34"/>
      <c r="I7" s="34"/>
      <c r="J7" s="34"/>
      <c r="K7" s="132"/>
    </row>
    <row r="8" spans="1:11" ht="12.75">
      <c r="A8" s="35"/>
      <c r="B8" s="34"/>
      <c r="C8" s="34"/>
      <c r="D8" s="212"/>
      <c r="E8" s="213"/>
      <c r="F8" s="34"/>
      <c r="G8" s="34"/>
      <c r="H8" s="34"/>
      <c r="I8" s="34"/>
      <c r="J8" s="34"/>
      <c r="K8" s="132"/>
    </row>
    <row r="9" ht="18.75" customHeight="1">
      <c r="K9" s="132"/>
    </row>
    <row r="10" spans="1:11" ht="15.75">
      <c r="A10" s="137" t="s">
        <v>111</v>
      </c>
      <c r="B10" s="34"/>
      <c r="D10" s="34"/>
      <c r="E10" s="34"/>
      <c r="F10" s="34"/>
      <c r="G10" s="34"/>
      <c r="H10" s="34"/>
      <c r="I10" s="34"/>
      <c r="J10" s="34"/>
      <c r="K10" s="132"/>
    </row>
    <row r="11" spans="1:11" ht="12.75">
      <c r="A11" s="131"/>
      <c r="B11" s="34"/>
      <c r="D11" s="34"/>
      <c r="E11" s="34"/>
      <c r="F11" s="34"/>
      <c r="G11" s="34"/>
      <c r="H11" s="34"/>
      <c r="I11" s="34"/>
      <c r="J11" s="34"/>
      <c r="K11" s="132"/>
    </row>
    <row r="12" spans="1:11" ht="15.75" customHeight="1">
      <c r="A12" s="131"/>
      <c r="B12" s="34"/>
      <c r="C12" s="139" t="s">
        <v>95</v>
      </c>
      <c r="D12" s="34"/>
      <c r="E12" s="34"/>
      <c r="F12" s="34"/>
      <c r="G12" s="34"/>
      <c r="H12" s="34"/>
      <c r="I12" s="34"/>
      <c r="J12" s="34"/>
      <c r="K12" s="132"/>
    </row>
    <row r="13" spans="1:11" ht="14.25">
      <c r="A13" s="131"/>
      <c r="B13" s="34"/>
      <c r="C13" s="139" t="s">
        <v>126</v>
      </c>
      <c r="D13" s="34"/>
      <c r="E13" s="34"/>
      <c r="F13" s="34"/>
      <c r="G13" s="34"/>
      <c r="H13" s="34"/>
      <c r="I13" s="34"/>
      <c r="J13" s="34"/>
      <c r="K13" s="132"/>
    </row>
    <row r="14" spans="1:11" ht="14.25">
      <c r="A14" s="131"/>
      <c r="B14" s="34"/>
      <c r="C14" s="139" t="s">
        <v>127</v>
      </c>
      <c r="D14" s="34"/>
      <c r="E14" s="34"/>
      <c r="F14" s="34"/>
      <c r="G14" s="34"/>
      <c r="H14" s="34"/>
      <c r="I14" s="34"/>
      <c r="J14" s="34"/>
      <c r="K14" s="132"/>
    </row>
    <row r="15" spans="1:11" ht="14.25">
      <c r="A15" s="131"/>
      <c r="B15" s="34"/>
      <c r="C15" s="139" t="s">
        <v>132</v>
      </c>
      <c r="D15" s="34"/>
      <c r="E15" s="34"/>
      <c r="F15" s="34"/>
      <c r="G15" s="34"/>
      <c r="H15" s="34"/>
      <c r="I15" s="34"/>
      <c r="J15" s="34"/>
      <c r="K15" s="132"/>
    </row>
    <row r="16" spans="1:11" ht="14.25">
      <c r="A16" s="131"/>
      <c r="B16" s="34"/>
      <c r="C16" s="139" t="s">
        <v>133</v>
      </c>
      <c r="D16" s="34"/>
      <c r="E16" s="34"/>
      <c r="F16" s="34"/>
      <c r="G16" s="34"/>
      <c r="H16" s="34"/>
      <c r="I16" s="34"/>
      <c r="J16" s="34"/>
      <c r="K16" s="132"/>
    </row>
    <row r="17" spans="1:11" ht="14.25">
      <c r="A17" s="131"/>
      <c r="B17" s="34"/>
      <c r="C17" s="139"/>
      <c r="D17" s="34"/>
      <c r="E17" s="34"/>
      <c r="F17" s="34"/>
      <c r="G17" s="34"/>
      <c r="H17" s="34"/>
      <c r="I17" s="34"/>
      <c r="J17" s="34"/>
      <c r="K17" s="132"/>
    </row>
    <row r="18" spans="1:11" ht="14.25">
      <c r="A18" s="131"/>
      <c r="B18" s="34"/>
      <c r="C18" s="139"/>
      <c r="D18" s="34"/>
      <c r="E18" s="34"/>
      <c r="F18" s="34"/>
      <c r="G18" s="34"/>
      <c r="H18" s="34"/>
      <c r="I18" s="34"/>
      <c r="J18" s="34"/>
      <c r="K18" s="132"/>
    </row>
    <row r="19" spans="1:11" ht="13.5" customHeight="1" thickBot="1">
      <c r="A19" s="133"/>
      <c r="B19" s="134"/>
      <c r="C19" s="140"/>
      <c r="D19" s="134"/>
      <c r="E19" s="134"/>
      <c r="F19" s="134"/>
      <c r="G19" s="134"/>
      <c r="H19" s="134"/>
      <c r="I19" s="134"/>
      <c r="J19" s="134"/>
      <c r="K19" s="135"/>
    </row>
    <row r="20" spans="1:11" ht="16.5" thickTop="1">
      <c r="A20" s="979"/>
      <c r="B20" s="979"/>
      <c r="C20" s="979"/>
      <c r="D20" s="979"/>
      <c r="E20" s="979"/>
      <c r="F20" s="979"/>
      <c r="G20" s="979"/>
      <c r="H20" s="979"/>
      <c r="I20" s="979"/>
      <c r="J20" s="979"/>
      <c r="K20" s="979"/>
    </row>
    <row r="22" spans="1:14" ht="12.75">
      <c r="A22" s="202"/>
      <c r="B22" s="203"/>
      <c r="C22" s="203"/>
      <c r="D22" s="203"/>
      <c r="E22" s="203"/>
      <c r="F22" s="203"/>
      <c r="G22" s="203"/>
      <c r="H22" s="203"/>
      <c r="I22" s="203"/>
      <c r="J22" s="203"/>
      <c r="K22" s="203"/>
      <c r="L22" s="203"/>
      <c r="M22" s="203"/>
      <c r="N22" s="203"/>
    </row>
    <row r="23" spans="1:14" ht="12.75">
      <c r="A23" s="202"/>
      <c r="B23" s="203"/>
      <c r="C23" s="203"/>
      <c r="D23" s="203"/>
      <c r="E23" s="203"/>
      <c r="F23" s="203"/>
      <c r="G23" s="203"/>
      <c r="H23" s="203"/>
      <c r="I23" s="203"/>
      <c r="J23" s="203"/>
      <c r="K23" s="203"/>
      <c r="L23" s="203"/>
      <c r="M23" s="203"/>
      <c r="N23" s="203"/>
    </row>
    <row r="24" spans="1:14" ht="12.75">
      <c r="A24" s="202"/>
      <c r="B24" s="203"/>
      <c r="C24" s="203"/>
      <c r="D24" s="203"/>
      <c r="E24" s="203"/>
      <c r="F24" s="203"/>
      <c r="G24" s="203"/>
      <c r="H24" s="203"/>
      <c r="I24" s="203"/>
      <c r="J24" s="203"/>
      <c r="K24" s="203"/>
      <c r="L24" s="203"/>
      <c r="M24" s="203"/>
      <c r="N24" s="203"/>
    </row>
    <row r="25" spans="1:14" ht="12.75">
      <c r="A25" s="202"/>
      <c r="B25" s="203"/>
      <c r="C25" s="203"/>
      <c r="D25" s="203"/>
      <c r="E25" s="203"/>
      <c r="F25" s="203"/>
      <c r="G25" s="203"/>
      <c r="H25" s="203"/>
      <c r="I25" s="203"/>
      <c r="J25" s="203"/>
      <c r="K25" s="203"/>
      <c r="L25" s="203"/>
      <c r="M25" s="203"/>
      <c r="N25" s="203"/>
    </row>
    <row r="26" spans="1:14" ht="12.75">
      <c r="A26" s="202"/>
      <c r="B26" s="203"/>
      <c r="C26" s="203"/>
      <c r="D26" s="203"/>
      <c r="E26" s="203"/>
      <c r="F26" s="203"/>
      <c r="G26" s="203"/>
      <c r="H26" s="203"/>
      <c r="I26" s="203"/>
      <c r="J26" s="203"/>
      <c r="K26" s="203"/>
      <c r="L26" s="203"/>
      <c r="M26" s="203"/>
      <c r="N26" s="203"/>
    </row>
    <row r="27" spans="1:14" ht="12.75">
      <c r="A27" s="202"/>
      <c r="B27" s="203"/>
      <c r="C27" s="203"/>
      <c r="D27" s="203"/>
      <c r="E27" s="203"/>
      <c r="F27" s="203"/>
      <c r="G27" s="203"/>
      <c r="H27" s="203"/>
      <c r="I27" s="203"/>
      <c r="J27" s="203"/>
      <c r="K27" s="203"/>
      <c r="L27" s="203"/>
      <c r="M27" s="203"/>
      <c r="N27" s="203"/>
    </row>
    <row r="28" spans="1:14" ht="12.75">
      <c r="A28" s="202"/>
      <c r="B28" s="204"/>
      <c r="C28" s="204"/>
      <c r="D28" s="203"/>
      <c r="E28" s="203"/>
      <c r="F28" s="203"/>
      <c r="G28" s="203"/>
      <c r="H28" s="203"/>
      <c r="I28" s="203"/>
      <c r="J28" s="203"/>
      <c r="K28" s="203"/>
      <c r="L28" s="203"/>
      <c r="M28" s="203"/>
      <c r="N28" s="203"/>
    </row>
    <row r="29" spans="1:14" ht="12.75">
      <c r="A29" s="202"/>
      <c r="B29" s="203"/>
      <c r="C29" s="203"/>
      <c r="D29" s="203"/>
      <c r="E29" s="203"/>
      <c r="F29" s="203"/>
      <c r="G29" s="203"/>
      <c r="H29" s="203"/>
      <c r="I29" s="203"/>
      <c r="J29" s="203"/>
      <c r="K29" s="203"/>
      <c r="L29" s="203"/>
      <c r="M29" s="203"/>
      <c r="N29" s="203"/>
    </row>
    <row r="30" spans="1:14" ht="12.75">
      <c r="A30" s="202"/>
      <c r="B30" s="203"/>
      <c r="C30" s="203"/>
      <c r="D30" s="203"/>
      <c r="E30" s="203"/>
      <c r="F30" s="203"/>
      <c r="G30" s="203"/>
      <c r="H30" s="203"/>
      <c r="I30" s="203"/>
      <c r="J30" s="203"/>
      <c r="K30" s="203"/>
      <c r="L30" s="203"/>
      <c r="M30" s="203"/>
      <c r="N30" s="203"/>
    </row>
    <row r="31" spans="1:14" ht="12.75">
      <c r="A31" s="202"/>
      <c r="B31" s="203"/>
      <c r="C31" s="203"/>
      <c r="D31" s="203"/>
      <c r="E31" s="203"/>
      <c r="F31" s="203"/>
      <c r="G31" s="203"/>
      <c r="H31" s="203"/>
      <c r="I31" s="203"/>
      <c r="J31" s="203"/>
      <c r="K31" s="203"/>
      <c r="L31" s="203"/>
      <c r="M31" s="203"/>
      <c r="N31" s="203"/>
    </row>
    <row r="32" spans="1:14" ht="12.75">
      <c r="A32" s="202"/>
      <c r="B32" s="203"/>
      <c r="C32" s="203"/>
      <c r="D32" s="203"/>
      <c r="E32" s="203"/>
      <c r="F32" s="203"/>
      <c r="G32" s="203"/>
      <c r="H32" s="203"/>
      <c r="I32" s="203"/>
      <c r="J32" s="203"/>
      <c r="K32" s="203"/>
      <c r="L32" s="203"/>
      <c r="M32" s="203"/>
      <c r="N32" s="203"/>
    </row>
    <row r="33" spans="1:14" ht="12.75">
      <c r="A33" s="202"/>
      <c r="B33" s="203"/>
      <c r="C33" s="203"/>
      <c r="D33" s="203"/>
      <c r="E33" s="203"/>
      <c r="F33" s="203"/>
      <c r="G33" s="203"/>
      <c r="H33" s="203"/>
      <c r="I33" s="203"/>
      <c r="J33" s="203"/>
      <c r="K33" s="203"/>
      <c r="L33" s="203"/>
      <c r="M33" s="203"/>
      <c r="N33" s="203"/>
    </row>
    <row r="34" spans="1:14" ht="12.75">
      <c r="A34" s="202"/>
      <c r="B34" s="203"/>
      <c r="C34" s="203"/>
      <c r="D34" s="203"/>
      <c r="E34" s="203"/>
      <c r="F34" s="203"/>
      <c r="G34" s="203"/>
      <c r="H34" s="203"/>
      <c r="I34" s="203"/>
      <c r="J34" s="203"/>
      <c r="K34" s="203"/>
      <c r="L34" s="203"/>
      <c r="M34" s="203"/>
      <c r="N34" s="203"/>
    </row>
    <row r="35" spans="1:14" ht="12.75">
      <c r="A35" s="202"/>
      <c r="B35" s="203"/>
      <c r="C35" s="203"/>
      <c r="D35" s="203"/>
      <c r="E35" s="203"/>
      <c r="F35" s="203"/>
      <c r="G35" s="203"/>
      <c r="H35" s="203"/>
      <c r="I35" s="203"/>
      <c r="J35" s="203"/>
      <c r="K35" s="203"/>
      <c r="L35" s="203"/>
      <c r="M35" s="203"/>
      <c r="N35" s="203"/>
    </row>
    <row r="36" spans="1:14" ht="12.75">
      <c r="A36" s="202"/>
      <c r="B36" s="203"/>
      <c r="C36" s="203"/>
      <c r="D36" s="203"/>
      <c r="E36" s="203"/>
      <c r="F36" s="203"/>
      <c r="G36" s="203"/>
      <c r="H36" s="203"/>
      <c r="I36" s="203"/>
      <c r="J36" s="203"/>
      <c r="K36" s="203"/>
      <c r="L36" s="203"/>
      <c r="M36" s="203"/>
      <c r="N36" s="203"/>
    </row>
    <row r="37" spans="1:14" ht="12.75">
      <c r="A37" s="205"/>
      <c r="B37" s="203"/>
      <c r="C37" s="203"/>
      <c r="D37" s="203"/>
      <c r="E37" s="203"/>
      <c r="F37" s="203"/>
      <c r="G37" s="203"/>
      <c r="H37" s="203"/>
      <c r="I37" s="203"/>
      <c r="J37" s="203"/>
      <c r="K37" s="203"/>
      <c r="L37" s="203"/>
      <c r="M37" s="203"/>
      <c r="N37" s="203"/>
    </row>
    <row r="38" spans="1:14" ht="12.75">
      <c r="A38" s="205"/>
      <c r="B38" s="203"/>
      <c r="C38" s="203"/>
      <c r="D38" s="203"/>
      <c r="E38" s="203"/>
      <c r="F38" s="203"/>
      <c r="G38" s="203"/>
      <c r="H38" s="203"/>
      <c r="I38" s="203"/>
      <c r="J38" s="203"/>
      <c r="K38" s="203"/>
      <c r="L38" s="203"/>
      <c r="M38" s="203"/>
      <c r="N38" s="203"/>
    </row>
    <row r="39" spans="1:14" ht="12.75">
      <c r="A39" s="202"/>
      <c r="B39" s="203"/>
      <c r="C39" s="203"/>
      <c r="D39" s="203"/>
      <c r="E39" s="203"/>
      <c r="F39" s="203"/>
      <c r="G39" s="203"/>
      <c r="H39" s="203"/>
      <c r="I39" s="203"/>
      <c r="J39" s="203"/>
      <c r="K39" s="203"/>
      <c r="L39" s="203"/>
      <c r="M39" s="203"/>
      <c r="N39" s="203"/>
    </row>
    <row r="40" spans="1:14" ht="12.75">
      <c r="A40" s="202"/>
      <c r="B40" s="203"/>
      <c r="C40" s="203"/>
      <c r="D40" s="203"/>
      <c r="E40" s="203"/>
      <c r="F40" s="203"/>
      <c r="G40" s="203"/>
      <c r="H40" s="203"/>
      <c r="I40" s="203"/>
      <c r="J40" s="203"/>
      <c r="K40" s="203"/>
      <c r="L40" s="203"/>
      <c r="M40" s="203"/>
      <c r="N40" s="203"/>
    </row>
    <row r="41" spans="1:14" ht="12.75">
      <c r="A41" s="202"/>
      <c r="B41" s="203"/>
      <c r="C41" s="203"/>
      <c r="D41" s="203"/>
      <c r="E41" s="203"/>
      <c r="F41" s="203"/>
      <c r="G41" s="203"/>
      <c r="H41" s="203"/>
      <c r="I41" s="203"/>
      <c r="J41" s="203"/>
      <c r="K41" s="203"/>
      <c r="L41" s="203"/>
      <c r="M41" s="203"/>
      <c r="N41" s="203"/>
    </row>
    <row r="42" spans="1:14" ht="12.75">
      <c r="A42" s="202"/>
      <c r="B42" s="203"/>
      <c r="C42" s="203"/>
      <c r="D42" s="203"/>
      <c r="E42" s="203"/>
      <c r="F42" s="203"/>
      <c r="G42" s="203"/>
      <c r="H42" s="203"/>
      <c r="I42" s="203"/>
      <c r="J42" s="203"/>
      <c r="K42" s="203"/>
      <c r="L42" s="203"/>
      <c r="M42" s="203"/>
      <c r="N42" s="203"/>
    </row>
    <row r="43" spans="1:14" ht="12.75">
      <c r="A43" s="205"/>
      <c r="B43" s="203"/>
      <c r="C43" s="203"/>
      <c r="D43" s="203"/>
      <c r="E43" s="203"/>
      <c r="F43" s="203"/>
      <c r="G43" s="203"/>
      <c r="H43" s="203"/>
      <c r="I43" s="203"/>
      <c r="J43" s="203"/>
      <c r="K43" s="203"/>
      <c r="L43" s="203"/>
      <c r="M43" s="203"/>
      <c r="N43" s="203"/>
    </row>
    <row r="44" spans="1:14" ht="12.75">
      <c r="A44" s="205"/>
      <c r="B44" s="203"/>
      <c r="C44" s="203"/>
      <c r="D44" s="203"/>
      <c r="E44" s="203"/>
      <c r="F44" s="203"/>
      <c r="G44" s="203"/>
      <c r="H44" s="203"/>
      <c r="I44" s="203"/>
      <c r="J44" s="203"/>
      <c r="K44" s="203"/>
      <c r="L44" s="203"/>
      <c r="M44" s="203"/>
      <c r="N44" s="203"/>
    </row>
    <row r="45" spans="1:14" ht="12.75">
      <c r="A45" s="202"/>
      <c r="B45" s="203"/>
      <c r="C45" s="203"/>
      <c r="D45" s="203"/>
      <c r="E45" s="203"/>
      <c r="F45" s="203"/>
      <c r="G45" s="203"/>
      <c r="H45" s="203"/>
      <c r="I45" s="203"/>
      <c r="J45" s="203"/>
      <c r="K45" s="203"/>
      <c r="L45" s="203"/>
      <c r="M45" s="203"/>
      <c r="N45" s="203"/>
    </row>
    <row r="46" spans="1:14" ht="12.75">
      <c r="A46" s="202"/>
      <c r="B46" s="203"/>
      <c r="C46" s="203"/>
      <c r="D46" s="203"/>
      <c r="E46" s="203"/>
      <c r="F46" s="203"/>
      <c r="G46" s="203"/>
      <c r="H46" s="203"/>
      <c r="I46" s="203"/>
      <c r="J46" s="203"/>
      <c r="K46" s="203"/>
      <c r="L46" s="203"/>
      <c r="M46" s="203"/>
      <c r="N46" s="203"/>
    </row>
    <row r="47" spans="1:14" ht="12.75">
      <c r="A47" s="202"/>
      <c r="B47" s="203"/>
      <c r="C47" s="203"/>
      <c r="D47" s="203"/>
      <c r="E47" s="203"/>
      <c r="F47" s="203"/>
      <c r="G47" s="203"/>
      <c r="H47" s="203"/>
      <c r="I47" s="203"/>
      <c r="J47" s="203"/>
      <c r="K47" s="203"/>
      <c r="L47" s="203"/>
      <c r="M47" s="203"/>
      <c r="N47" s="203"/>
    </row>
    <row r="48" spans="1:14" ht="12.75">
      <c r="A48" s="202"/>
      <c r="B48" s="203"/>
      <c r="C48" s="203"/>
      <c r="D48" s="203"/>
      <c r="E48" s="203"/>
      <c r="F48" s="203"/>
      <c r="G48" s="203"/>
      <c r="H48" s="203"/>
      <c r="I48" s="203"/>
      <c r="J48" s="203"/>
      <c r="K48" s="203"/>
      <c r="L48" s="203"/>
      <c r="M48" s="203"/>
      <c r="N48" s="203"/>
    </row>
    <row r="49" spans="1:14" ht="12.75">
      <c r="A49" s="202"/>
      <c r="B49" s="203"/>
      <c r="C49" s="203"/>
      <c r="D49" s="203"/>
      <c r="E49" s="203"/>
      <c r="F49" s="203"/>
      <c r="G49" s="203"/>
      <c r="H49" s="203"/>
      <c r="I49" s="203"/>
      <c r="J49" s="203"/>
      <c r="K49" s="203"/>
      <c r="L49" s="203"/>
      <c r="M49" s="203"/>
      <c r="N49" s="203"/>
    </row>
    <row r="50" spans="1:14" ht="12.75">
      <c r="A50" s="202"/>
      <c r="B50" s="203"/>
      <c r="C50" s="203"/>
      <c r="D50" s="203"/>
      <c r="E50" s="203"/>
      <c r="F50" s="203"/>
      <c r="G50" s="203"/>
      <c r="H50" s="203"/>
      <c r="I50" s="203"/>
      <c r="J50" s="203"/>
      <c r="K50" s="203"/>
      <c r="L50" s="203"/>
      <c r="M50" s="203"/>
      <c r="N50" s="203"/>
    </row>
    <row r="51" spans="1:14" ht="12.75">
      <c r="A51" s="202"/>
      <c r="B51" s="203"/>
      <c r="C51" s="203"/>
      <c r="D51" s="203"/>
      <c r="E51" s="203"/>
      <c r="F51" s="203"/>
      <c r="G51" s="203"/>
      <c r="H51" s="203"/>
      <c r="I51" s="203"/>
      <c r="J51" s="203"/>
      <c r="K51" s="203"/>
      <c r="L51" s="203"/>
      <c r="M51" s="203"/>
      <c r="N51" s="203"/>
    </row>
    <row r="52" spans="1:14" ht="12.75">
      <c r="A52" s="202"/>
      <c r="B52" s="203"/>
      <c r="C52" s="203"/>
      <c r="D52" s="203"/>
      <c r="E52" s="203"/>
      <c r="F52" s="203"/>
      <c r="G52" s="203"/>
      <c r="H52" s="203"/>
      <c r="I52" s="203"/>
      <c r="J52" s="203"/>
      <c r="K52" s="203"/>
      <c r="L52" s="203"/>
      <c r="M52" s="203"/>
      <c r="N52" s="203"/>
    </row>
    <row r="53" spans="1:14" ht="12.75">
      <c r="A53" s="202"/>
      <c r="B53" s="203"/>
      <c r="C53" s="203"/>
      <c r="D53" s="203"/>
      <c r="E53" s="203"/>
      <c r="F53" s="203"/>
      <c r="G53" s="203"/>
      <c r="H53" s="203"/>
      <c r="I53" s="203"/>
      <c r="J53" s="203"/>
      <c r="K53" s="203"/>
      <c r="L53" s="203"/>
      <c r="M53" s="203"/>
      <c r="N53" s="203"/>
    </row>
    <row r="54" spans="1:14" ht="12.75">
      <c r="A54" s="206"/>
      <c r="B54" s="204"/>
      <c r="C54" s="204"/>
      <c r="D54" s="203"/>
      <c r="E54" s="203"/>
      <c r="F54" s="203"/>
      <c r="G54" s="203"/>
      <c r="H54" s="203"/>
      <c r="I54" s="203"/>
      <c r="J54" s="203"/>
      <c r="K54" s="203"/>
      <c r="L54" s="203"/>
      <c r="M54" s="203"/>
      <c r="N54" s="203"/>
    </row>
    <row r="55" spans="1:14" ht="12.75">
      <c r="A55" s="206"/>
      <c r="B55" s="203"/>
      <c r="C55" s="203"/>
      <c r="D55" s="203"/>
      <c r="E55" s="203"/>
      <c r="F55" s="203"/>
      <c r="G55" s="203"/>
      <c r="H55" s="203"/>
      <c r="I55" s="203"/>
      <c r="J55" s="203"/>
      <c r="K55" s="203"/>
      <c r="L55" s="203"/>
      <c r="M55" s="203"/>
      <c r="N55" s="203"/>
    </row>
    <row r="56" spans="1:14" ht="12.75">
      <c r="A56" s="203"/>
      <c r="B56" s="203"/>
      <c r="C56" s="203"/>
      <c r="D56" s="203"/>
      <c r="E56" s="203"/>
      <c r="F56" s="203"/>
      <c r="G56" s="203"/>
      <c r="H56" s="203"/>
      <c r="I56" s="203"/>
      <c r="J56" s="203"/>
      <c r="K56" s="203"/>
      <c r="L56" s="203"/>
      <c r="M56" s="203"/>
      <c r="N56" s="203"/>
    </row>
    <row r="57" spans="1:14" ht="12.75">
      <c r="A57" s="203"/>
      <c r="B57" s="203"/>
      <c r="C57" s="203"/>
      <c r="D57" s="203"/>
      <c r="E57" s="203"/>
      <c r="F57" s="203"/>
      <c r="G57" s="203"/>
      <c r="H57" s="203"/>
      <c r="I57" s="203"/>
      <c r="J57" s="203"/>
      <c r="K57" s="203"/>
      <c r="L57" s="203"/>
      <c r="M57" s="203"/>
      <c r="N57" s="203"/>
    </row>
    <row r="58" spans="1:14" ht="12.75">
      <c r="A58" s="203"/>
      <c r="B58" s="203"/>
      <c r="C58" s="203"/>
      <c r="D58" s="203"/>
      <c r="E58" s="203"/>
      <c r="F58" s="203"/>
      <c r="G58" s="203"/>
      <c r="H58" s="203"/>
      <c r="I58" s="203"/>
      <c r="J58" s="203"/>
      <c r="K58" s="203"/>
      <c r="L58" s="203"/>
      <c r="M58" s="203"/>
      <c r="N58" s="203"/>
    </row>
    <row r="59" spans="1:14" ht="12.75">
      <c r="A59" s="203"/>
      <c r="B59" s="203"/>
      <c r="C59" s="203"/>
      <c r="D59" s="203"/>
      <c r="E59" s="203"/>
      <c r="F59" s="203"/>
      <c r="G59" s="203"/>
      <c r="H59" s="203"/>
      <c r="I59" s="203"/>
      <c r="J59" s="203"/>
      <c r="K59" s="203"/>
      <c r="L59" s="203"/>
      <c r="M59" s="203"/>
      <c r="N59" s="203"/>
    </row>
    <row r="60" spans="1:14" ht="12.75">
      <c r="A60" s="203"/>
      <c r="B60" s="203"/>
      <c r="C60" s="203"/>
      <c r="D60" s="203"/>
      <c r="E60" s="203"/>
      <c r="F60" s="203"/>
      <c r="G60" s="203"/>
      <c r="H60" s="203"/>
      <c r="I60" s="203"/>
      <c r="J60" s="203"/>
      <c r="K60" s="203"/>
      <c r="L60" s="203"/>
      <c r="M60" s="203"/>
      <c r="N60" s="203"/>
    </row>
    <row r="61" spans="1:14" ht="12.75">
      <c r="A61" s="203"/>
      <c r="B61" s="203"/>
      <c r="C61" s="203"/>
      <c r="D61" s="203"/>
      <c r="E61" s="203"/>
      <c r="F61" s="203"/>
      <c r="G61" s="203"/>
      <c r="H61" s="203"/>
      <c r="I61" s="203"/>
      <c r="J61" s="203"/>
      <c r="K61" s="203"/>
      <c r="L61" s="203"/>
      <c r="M61" s="203"/>
      <c r="N61" s="203"/>
    </row>
    <row r="62" spans="1:14" ht="12.75">
      <c r="A62" s="203"/>
      <c r="B62" s="203"/>
      <c r="C62" s="203"/>
      <c r="D62" s="203"/>
      <c r="E62" s="203"/>
      <c r="F62" s="203"/>
      <c r="G62" s="203"/>
      <c r="H62" s="203"/>
      <c r="I62" s="203"/>
      <c r="J62" s="203"/>
      <c r="K62" s="203"/>
      <c r="L62" s="203"/>
      <c r="M62" s="203"/>
      <c r="N62" s="203"/>
    </row>
    <row r="63" spans="1:14" ht="12.75">
      <c r="A63" s="203"/>
      <c r="B63" s="203"/>
      <c r="C63" s="203"/>
      <c r="D63" s="203"/>
      <c r="E63" s="203"/>
      <c r="F63" s="203"/>
      <c r="G63" s="203"/>
      <c r="H63" s="203"/>
      <c r="I63" s="203"/>
      <c r="J63" s="203"/>
      <c r="K63" s="203"/>
      <c r="L63" s="203"/>
      <c r="M63" s="203"/>
      <c r="N63" s="203"/>
    </row>
    <row r="64" spans="1:14" ht="12.75">
      <c r="A64" s="203"/>
      <c r="B64" s="203"/>
      <c r="C64" s="203"/>
      <c r="D64" s="203"/>
      <c r="E64" s="203"/>
      <c r="F64" s="203"/>
      <c r="G64" s="203"/>
      <c r="H64" s="203"/>
      <c r="I64" s="203"/>
      <c r="J64" s="203"/>
      <c r="K64" s="203"/>
      <c r="L64" s="203"/>
      <c r="M64" s="203"/>
      <c r="N64" s="203"/>
    </row>
    <row r="65" spans="1:14" ht="12.75">
      <c r="A65" s="203"/>
      <c r="B65" s="203"/>
      <c r="C65" s="203"/>
      <c r="D65" s="203"/>
      <c r="E65" s="203"/>
      <c r="F65" s="203"/>
      <c r="G65" s="203"/>
      <c r="H65" s="203"/>
      <c r="I65" s="203"/>
      <c r="J65" s="203"/>
      <c r="K65" s="203"/>
      <c r="L65" s="203"/>
      <c r="M65" s="203"/>
      <c r="N65" s="203"/>
    </row>
    <row r="66" spans="1:14" ht="12.75">
      <c r="A66" s="203"/>
      <c r="B66" s="203"/>
      <c r="C66" s="203"/>
      <c r="D66" s="203"/>
      <c r="E66" s="203"/>
      <c r="F66" s="203"/>
      <c r="G66" s="203"/>
      <c r="H66" s="203"/>
      <c r="I66" s="203"/>
      <c r="J66" s="203"/>
      <c r="K66" s="203"/>
      <c r="L66" s="203"/>
      <c r="M66" s="203"/>
      <c r="N66" s="203"/>
    </row>
    <row r="67" spans="1:14" ht="12.75">
      <c r="A67" s="203"/>
      <c r="B67" s="203"/>
      <c r="C67" s="203"/>
      <c r="D67" s="203"/>
      <c r="E67" s="203"/>
      <c r="F67" s="203"/>
      <c r="G67" s="203"/>
      <c r="H67" s="203"/>
      <c r="I67" s="203"/>
      <c r="J67" s="203"/>
      <c r="K67" s="203"/>
      <c r="L67" s="203"/>
      <c r="M67" s="203"/>
      <c r="N67" s="203"/>
    </row>
    <row r="68" spans="1:14" ht="12.75">
      <c r="A68" s="203"/>
      <c r="B68" s="203"/>
      <c r="C68" s="203"/>
      <c r="D68" s="203"/>
      <c r="E68" s="203"/>
      <c r="F68" s="203"/>
      <c r="G68" s="203"/>
      <c r="H68" s="203"/>
      <c r="I68" s="203"/>
      <c r="J68" s="203"/>
      <c r="K68" s="203"/>
      <c r="L68" s="203"/>
      <c r="M68" s="203"/>
      <c r="N68" s="203"/>
    </row>
    <row r="69" spans="1:14" ht="12.75">
      <c r="A69" s="203"/>
      <c r="B69" s="203"/>
      <c r="C69" s="203"/>
      <c r="D69" s="203"/>
      <c r="E69" s="203"/>
      <c r="F69" s="203"/>
      <c r="G69" s="203"/>
      <c r="H69" s="203"/>
      <c r="I69" s="203"/>
      <c r="J69" s="203"/>
      <c r="K69" s="203"/>
      <c r="L69" s="203"/>
      <c r="M69" s="203"/>
      <c r="N69" s="203"/>
    </row>
    <row r="70" spans="1:14" ht="12.75">
      <c r="A70" s="203"/>
      <c r="B70" s="203"/>
      <c r="C70" s="203"/>
      <c r="D70" s="203"/>
      <c r="E70" s="203"/>
      <c r="F70" s="203"/>
      <c r="G70" s="203"/>
      <c r="H70" s="203"/>
      <c r="I70" s="203"/>
      <c r="J70" s="203"/>
      <c r="K70" s="203"/>
      <c r="L70" s="203"/>
      <c r="M70" s="203"/>
      <c r="N70" s="203"/>
    </row>
    <row r="71" spans="1:14" ht="12.75">
      <c r="A71" s="203"/>
      <c r="B71" s="203"/>
      <c r="C71" s="203"/>
      <c r="D71" s="203"/>
      <c r="E71" s="203"/>
      <c r="F71" s="203"/>
      <c r="G71" s="203"/>
      <c r="H71" s="203"/>
      <c r="I71" s="203"/>
      <c r="J71" s="203"/>
      <c r="K71" s="203"/>
      <c r="L71" s="203"/>
      <c r="M71" s="203"/>
      <c r="N71" s="203"/>
    </row>
    <row r="72" spans="1:14" ht="12.75">
      <c r="A72" s="203"/>
      <c r="B72" s="203"/>
      <c r="C72" s="203"/>
      <c r="D72" s="203"/>
      <c r="E72" s="203"/>
      <c r="F72" s="203"/>
      <c r="G72" s="203"/>
      <c r="H72" s="203"/>
      <c r="I72" s="203"/>
      <c r="J72" s="203"/>
      <c r="K72" s="203"/>
      <c r="L72" s="203"/>
      <c r="M72" s="203"/>
      <c r="N72" s="203"/>
    </row>
    <row r="73" spans="1:14" ht="12.75">
      <c r="A73" s="203"/>
      <c r="B73" s="203"/>
      <c r="C73" s="203"/>
      <c r="D73" s="203"/>
      <c r="E73" s="203"/>
      <c r="F73" s="203"/>
      <c r="G73" s="203"/>
      <c r="H73" s="203"/>
      <c r="I73" s="203"/>
      <c r="J73" s="203"/>
      <c r="K73" s="203"/>
      <c r="L73" s="203"/>
      <c r="M73" s="203"/>
      <c r="N73" s="203"/>
    </row>
    <row r="74" spans="1:14" ht="12.75">
      <c r="A74" s="203"/>
      <c r="B74" s="203"/>
      <c r="C74" s="203"/>
      <c r="D74" s="203"/>
      <c r="E74" s="203"/>
      <c r="F74" s="203"/>
      <c r="G74" s="203"/>
      <c r="H74" s="203"/>
      <c r="I74" s="203"/>
      <c r="J74" s="203"/>
      <c r="K74" s="203"/>
      <c r="L74" s="203"/>
      <c r="M74" s="203"/>
      <c r="N74" s="203"/>
    </row>
    <row r="75" spans="1:14" ht="12.75">
      <c r="A75" s="203"/>
      <c r="B75" s="203"/>
      <c r="C75" s="203"/>
      <c r="D75" s="203"/>
      <c r="E75" s="203"/>
      <c r="F75" s="203"/>
      <c r="G75" s="203"/>
      <c r="H75" s="203"/>
      <c r="I75" s="203"/>
      <c r="J75" s="203"/>
      <c r="K75" s="203"/>
      <c r="L75" s="203"/>
      <c r="M75" s="203"/>
      <c r="N75" s="203"/>
    </row>
    <row r="76" spans="1:14" ht="12.75">
      <c r="A76" s="203"/>
      <c r="B76" s="203"/>
      <c r="C76" s="203"/>
      <c r="D76" s="203"/>
      <c r="E76" s="203"/>
      <c r="F76" s="203"/>
      <c r="G76" s="203"/>
      <c r="H76" s="203"/>
      <c r="I76" s="203"/>
      <c r="J76" s="203"/>
      <c r="K76" s="203"/>
      <c r="L76" s="203"/>
      <c r="M76" s="203"/>
      <c r="N76" s="203"/>
    </row>
    <row r="77" spans="1:14" ht="12.75">
      <c r="A77" s="203"/>
      <c r="B77" s="203"/>
      <c r="C77" s="203"/>
      <c r="D77" s="203"/>
      <c r="E77" s="203"/>
      <c r="F77" s="203"/>
      <c r="G77" s="203"/>
      <c r="H77" s="203"/>
      <c r="I77" s="203"/>
      <c r="J77" s="203"/>
      <c r="K77" s="203"/>
      <c r="L77" s="203"/>
      <c r="M77" s="203"/>
      <c r="N77" s="203"/>
    </row>
    <row r="78" spans="1:14" ht="12.75">
      <c r="A78" s="203"/>
      <c r="B78" s="203"/>
      <c r="C78" s="203"/>
      <c r="D78" s="203"/>
      <c r="E78" s="203"/>
      <c r="F78" s="203"/>
      <c r="G78" s="203"/>
      <c r="H78" s="203"/>
      <c r="I78" s="203"/>
      <c r="J78" s="203"/>
      <c r="K78" s="203"/>
      <c r="L78" s="203"/>
      <c r="M78" s="203"/>
      <c r="N78" s="203"/>
    </row>
    <row r="79" spans="1:14" ht="12.75">
      <c r="A79" s="203"/>
      <c r="B79" s="203"/>
      <c r="C79" s="203"/>
      <c r="D79" s="203"/>
      <c r="E79" s="203"/>
      <c r="F79" s="203"/>
      <c r="G79" s="203"/>
      <c r="H79" s="203"/>
      <c r="I79" s="203"/>
      <c r="J79" s="203"/>
      <c r="K79" s="203"/>
      <c r="L79" s="203"/>
      <c r="M79" s="203"/>
      <c r="N79" s="203"/>
    </row>
    <row r="80" spans="1:14" ht="12.75">
      <c r="A80" s="203"/>
      <c r="B80" s="203"/>
      <c r="C80" s="203"/>
      <c r="D80" s="203"/>
      <c r="E80" s="203"/>
      <c r="F80" s="203"/>
      <c r="G80" s="203"/>
      <c r="H80" s="203"/>
      <c r="I80" s="203"/>
      <c r="J80" s="203"/>
      <c r="K80" s="203"/>
      <c r="L80" s="203"/>
      <c r="M80" s="203"/>
      <c r="N80" s="203"/>
    </row>
    <row r="81" spans="1:14" ht="12.75">
      <c r="A81" s="203"/>
      <c r="B81" s="203"/>
      <c r="C81" s="203"/>
      <c r="D81" s="203"/>
      <c r="E81" s="203"/>
      <c r="F81" s="203"/>
      <c r="G81" s="203"/>
      <c r="H81" s="203"/>
      <c r="I81" s="203"/>
      <c r="J81" s="203"/>
      <c r="K81" s="203"/>
      <c r="L81" s="203"/>
      <c r="M81" s="203"/>
      <c r="N81" s="203"/>
    </row>
    <row r="82" spans="1:14" ht="12.75">
      <c r="A82" s="203"/>
      <c r="B82" s="203"/>
      <c r="C82" s="203"/>
      <c r="D82" s="203"/>
      <c r="E82" s="203"/>
      <c r="F82" s="203"/>
      <c r="G82" s="203"/>
      <c r="H82" s="203"/>
      <c r="I82" s="203"/>
      <c r="J82" s="203"/>
      <c r="K82" s="203"/>
      <c r="L82" s="203"/>
      <c r="M82" s="203"/>
      <c r="N82" s="203"/>
    </row>
    <row r="83" spans="1:14" ht="12.75">
      <c r="A83" s="203"/>
      <c r="B83" s="203"/>
      <c r="C83" s="203"/>
      <c r="D83" s="203"/>
      <c r="E83" s="203"/>
      <c r="F83" s="203"/>
      <c r="G83" s="203"/>
      <c r="H83" s="203"/>
      <c r="I83" s="203"/>
      <c r="J83" s="203"/>
      <c r="K83" s="203"/>
      <c r="L83" s="203"/>
      <c r="M83" s="203"/>
      <c r="N83" s="203"/>
    </row>
    <row r="84" spans="1:14" ht="12.75">
      <c r="A84" s="203"/>
      <c r="B84" s="203"/>
      <c r="C84" s="203"/>
      <c r="D84" s="203"/>
      <c r="E84" s="203"/>
      <c r="F84" s="203"/>
      <c r="G84" s="203"/>
      <c r="H84" s="203"/>
      <c r="I84" s="203"/>
      <c r="J84" s="203"/>
      <c r="K84" s="203"/>
      <c r="L84" s="203"/>
      <c r="M84" s="203"/>
      <c r="N84" s="203"/>
    </row>
    <row r="85" spans="1:14" ht="12.75">
      <c r="A85" s="203"/>
      <c r="B85" s="203"/>
      <c r="C85" s="203"/>
      <c r="D85" s="203"/>
      <c r="E85" s="203"/>
      <c r="F85" s="203"/>
      <c r="G85" s="203"/>
      <c r="H85" s="203"/>
      <c r="I85" s="203"/>
      <c r="J85" s="203"/>
      <c r="K85" s="203"/>
      <c r="L85" s="203"/>
      <c r="M85" s="203"/>
      <c r="N85" s="203"/>
    </row>
    <row r="86" spans="1:14" ht="12.75">
      <c r="A86" s="203"/>
      <c r="B86" s="203"/>
      <c r="C86" s="203"/>
      <c r="D86" s="203"/>
      <c r="E86" s="203"/>
      <c r="F86" s="203"/>
      <c r="G86" s="203"/>
      <c r="H86" s="203"/>
      <c r="I86" s="203"/>
      <c r="J86" s="203"/>
      <c r="K86" s="203"/>
      <c r="L86" s="203"/>
      <c r="M86" s="203"/>
      <c r="N86" s="203"/>
    </row>
    <row r="87" spans="1:14" ht="12.75">
      <c r="A87" s="203"/>
      <c r="B87" s="203"/>
      <c r="C87" s="203"/>
      <c r="D87" s="203"/>
      <c r="E87" s="203"/>
      <c r="F87" s="203"/>
      <c r="G87" s="203"/>
      <c r="H87" s="203"/>
      <c r="I87" s="203"/>
      <c r="J87" s="203"/>
      <c r="K87" s="203"/>
      <c r="L87" s="203"/>
      <c r="M87" s="203"/>
      <c r="N87" s="203"/>
    </row>
    <row r="88" spans="1:14" ht="12.75">
      <c r="A88" s="203"/>
      <c r="B88" s="203"/>
      <c r="C88" s="203"/>
      <c r="D88" s="203"/>
      <c r="E88" s="203"/>
      <c r="F88" s="203"/>
      <c r="G88" s="203"/>
      <c r="H88" s="203"/>
      <c r="I88" s="203"/>
      <c r="J88" s="203"/>
      <c r="K88" s="203"/>
      <c r="L88" s="203"/>
      <c r="M88" s="203"/>
      <c r="N88" s="203"/>
    </row>
    <row r="89" spans="1:14" ht="12.75">
      <c r="A89" s="203"/>
      <c r="B89" s="203"/>
      <c r="C89" s="203"/>
      <c r="D89" s="203"/>
      <c r="E89" s="203"/>
      <c r="F89" s="203"/>
      <c r="G89" s="203"/>
      <c r="H89" s="203"/>
      <c r="I89" s="203"/>
      <c r="J89" s="203"/>
      <c r="K89" s="203"/>
      <c r="L89" s="203"/>
      <c r="M89" s="203"/>
      <c r="N89" s="203"/>
    </row>
    <row r="90" spans="1:14" ht="12.75">
      <c r="A90" s="203"/>
      <c r="B90" s="203"/>
      <c r="C90" s="203"/>
      <c r="D90" s="203"/>
      <c r="E90" s="203"/>
      <c r="F90" s="203"/>
      <c r="G90" s="203"/>
      <c r="H90" s="203"/>
      <c r="I90" s="203"/>
      <c r="J90" s="203"/>
      <c r="K90" s="203"/>
      <c r="L90" s="203"/>
      <c r="M90" s="203"/>
      <c r="N90" s="203"/>
    </row>
    <row r="91" spans="1:14" ht="12.75">
      <c r="A91" s="203"/>
      <c r="B91" s="203"/>
      <c r="C91" s="203"/>
      <c r="D91" s="203"/>
      <c r="E91" s="203"/>
      <c r="F91" s="203"/>
      <c r="G91" s="203"/>
      <c r="H91" s="203"/>
      <c r="I91" s="203"/>
      <c r="J91" s="203"/>
      <c r="K91" s="203"/>
      <c r="L91" s="203"/>
      <c r="M91" s="203"/>
      <c r="N91" s="203"/>
    </row>
    <row r="92" spans="1:14" ht="12.75">
      <c r="A92" s="203"/>
      <c r="B92" s="203"/>
      <c r="C92" s="203"/>
      <c r="D92" s="203"/>
      <c r="E92" s="203"/>
      <c r="F92" s="203"/>
      <c r="G92" s="203"/>
      <c r="H92" s="203"/>
      <c r="I92" s="203"/>
      <c r="J92" s="203"/>
      <c r="K92" s="203"/>
      <c r="L92" s="203"/>
      <c r="M92" s="203"/>
      <c r="N92" s="203"/>
    </row>
    <row r="93" spans="1:14" ht="12.75">
      <c r="A93" s="203"/>
      <c r="B93" s="203"/>
      <c r="C93" s="203"/>
      <c r="D93" s="203"/>
      <c r="E93" s="203"/>
      <c r="F93" s="203"/>
      <c r="G93" s="203"/>
      <c r="H93" s="203"/>
      <c r="I93" s="203"/>
      <c r="J93" s="203"/>
      <c r="K93" s="203"/>
      <c r="L93" s="203"/>
      <c r="M93" s="203"/>
      <c r="N93" s="203"/>
    </row>
    <row r="94" spans="1:14" ht="12.75">
      <c r="A94" s="203"/>
      <c r="B94" s="203"/>
      <c r="C94" s="203"/>
      <c r="D94" s="203"/>
      <c r="E94" s="203"/>
      <c r="F94" s="203"/>
      <c r="G94" s="203"/>
      <c r="H94" s="203"/>
      <c r="I94" s="203"/>
      <c r="J94" s="203"/>
      <c r="K94" s="203"/>
      <c r="L94" s="203"/>
      <c r="M94" s="203"/>
      <c r="N94" s="203"/>
    </row>
    <row r="95" spans="1:14" ht="12.75">
      <c r="A95" s="203"/>
      <c r="B95" s="203"/>
      <c r="C95" s="203"/>
      <c r="D95" s="203"/>
      <c r="E95" s="203"/>
      <c r="F95" s="203"/>
      <c r="G95" s="203"/>
      <c r="H95" s="203"/>
      <c r="I95" s="203"/>
      <c r="J95" s="203"/>
      <c r="K95" s="203"/>
      <c r="L95" s="203"/>
      <c r="M95" s="203"/>
      <c r="N95" s="203"/>
    </row>
    <row r="96" spans="1:14" ht="12.75">
      <c r="A96" s="202"/>
      <c r="B96" s="203"/>
      <c r="C96" s="203"/>
      <c r="D96" s="203"/>
      <c r="E96" s="203"/>
      <c r="F96" s="203"/>
      <c r="G96" s="203"/>
      <c r="H96" s="203"/>
      <c r="I96" s="203"/>
      <c r="J96" s="203"/>
      <c r="K96" s="203"/>
      <c r="L96" s="203"/>
      <c r="M96" s="203"/>
      <c r="N96" s="203"/>
    </row>
    <row r="97" spans="1:14" ht="12.75">
      <c r="A97" s="202"/>
      <c r="B97" s="203"/>
      <c r="C97" s="203"/>
      <c r="D97" s="203"/>
      <c r="E97" s="203"/>
      <c r="F97" s="203"/>
      <c r="G97" s="203"/>
      <c r="H97" s="203"/>
      <c r="I97" s="203"/>
      <c r="J97" s="203"/>
      <c r="K97" s="203"/>
      <c r="L97" s="203"/>
      <c r="M97" s="203"/>
      <c r="N97" s="203"/>
    </row>
    <row r="98" spans="1:14" ht="12.75">
      <c r="A98" s="202"/>
      <c r="B98" s="203"/>
      <c r="C98" s="203"/>
      <c r="D98" s="203"/>
      <c r="E98" s="203"/>
      <c r="F98" s="203"/>
      <c r="G98" s="203"/>
      <c r="H98" s="203"/>
      <c r="I98" s="203"/>
      <c r="J98" s="203"/>
      <c r="K98" s="203"/>
      <c r="L98" s="203"/>
      <c r="M98" s="203"/>
      <c r="N98" s="203"/>
    </row>
    <row r="99" spans="1:14" ht="12.75">
      <c r="A99" s="202"/>
      <c r="B99" s="203"/>
      <c r="C99" s="203"/>
      <c r="D99" s="203"/>
      <c r="E99" s="203"/>
      <c r="F99" s="203"/>
      <c r="G99" s="203"/>
      <c r="H99" s="203"/>
      <c r="I99" s="203"/>
      <c r="J99" s="203"/>
      <c r="K99" s="203"/>
      <c r="L99" s="203"/>
      <c r="M99" s="203"/>
      <c r="N99" s="203"/>
    </row>
    <row r="100" spans="1:14" ht="12.75">
      <c r="A100" s="202"/>
      <c r="B100" s="203"/>
      <c r="C100" s="203"/>
      <c r="D100" s="203"/>
      <c r="E100" s="203"/>
      <c r="F100" s="203"/>
      <c r="G100" s="203"/>
      <c r="H100" s="203"/>
      <c r="I100" s="203"/>
      <c r="J100" s="203"/>
      <c r="K100" s="203"/>
      <c r="L100" s="203"/>
      <c r="M100" s="203"/>
      <c r="N100" s="203"/>
    </row>
    <row r="101" spans="1:14" ht="12.75">
      <c r="A101" s="202"/>
      <c r="B101" s="203"/>
      <c r="C101" s="203"/>
      <c r="D101" s="203"/>
      <c r="E101" s="203"/>
      <c r="F101" s="203"/>
      <c r="G101" s="203"/>
      <c r="H101" s="203"/>
      <c r="I101" s="203"/>
      <c r="J101" s="203"/>
      <c r="K101" s="203"/>
      <c r="L101" s="203"/>
      <c r="M101" s="203"/>
      <c r="N101" s="203"/>
    </row>
    <row r="102" spans="1:14" ht="12.75">
      <c r="A102" s="202"/>
      <c r="B102" s="203"/>
      <c r="C102" s="203"/>
      <c r="D102" s="203"/>
      <c r="E102" s="203"/>
      <c r="F102" s="203"/>
      <c r="G102" s="203"/>
      <c r="H102" s="203"/>
      <c r="I102" s="203"/>
      <c r="J102" s="203"/>
      <c r="K102" s="203"/>
      <c r="L102" s="203"/>
      <c r="M102" s="203"/>
      <c r="N102" s="203"/>
    </row>
    <row r="103" spans="1:14" ht="12.75">
      <c r="A103" s="202"/>
      <c r="B103" s="203"/>
      <c r="C103" s="203"/>
      <c r="D103" s="203"/>
      <c r="E103" s="203"/>
      <c r="F103" s="203"/>
      <c r="G103" s="203"/>
      <c r="H103" s="203"/>
      <c r="I103" s="203"/>
      <c r="J103" s="203"/>
      <c r="K103" s="203"/>
      <c r="L103" s="203"/>
      <c r="M103" s="203"/>
      <c r="N103" s="203"/>
    </row>
    <row r="104" spans="1:14" ht="12.75" customHeight="1">
      <c r="A104" s="207"/>
      <c r="B104" s="208"/>
      <c r="C104" s="208"/>
      <c r="D104" s="209"/>
      <c r="E104" s="209"/>
      <c r="F104" s="203"/>
      <c r="G104" s="203"/>
      <c r="H104" s="203"/>
      <c r="I104" s="203"/>
      <c r="J104" s="203"/>
      <c r="K104" s="203"/>
      <c r="L104" s="203"/>
      <c r="M104" s="203"/>
      <c r="N104" s="203"/>
    </row>
    <row r="105" spans="1:14" ht="12.75" customHeight="1">
      <c r="A105" s="207"/>
      <c r="B105" s="208"/>
      <c r="C105" s="208"/>
      <c r="D105" s="209"/>
      <c r="E105" s="209"/>
      <c r="F105" s="203"/>
      <c r="G105" s="203"/>
      <c r="H105" s="203"/>
      <c r="I105" s="203"/>
      <c r="J105" s="203"/>
      <c r="K105" s="203"/>
      <c r="L105" s="203"/>
      <c r="M105" s="203"/>
      <c r="N105" s="203"/>
    </row>
    <row r="106" spans="1:14" ht="12.75" customHeight="1">
      <c r="A106" s="207"/>
      <c r="B106" s="208"/>
      <c r="C106" s="208"/>
      <c r="D106" s="209"/>
      <c r="E106" s="209"/>
      <c r="F106" s="203"/>
      <c r="G106" s="203"/>
      <c r="H106" s="203"/>
      <c r="I106" s="203"/>
      <c r="J106" s="203"/>
      <c r="K106" s="203"/>
      <c r="L106" s="203"/>
      <c r="M106" s="203"/>
      <c r="N106" s="203"/>
    </row>
    <row r="107" spans="1:14" ht="12.75" customHeight="1">
      <c r="A107" s="207"/>
      <c r="B107" s="208"/>
      <c r="C107" s="208"/>
      <c r="D107" s="209"/>
      <c r="E107" s="209"/>
      <c r="F107" s="203"/>
      <c r="G107" s="203"/>
      <c r="H107" s="203"/>
      <c r="I107" s="203"/>
      <c r="J107" s="203"/>
      <c r="K107" s="203"/>
      <c r="L107" s="203"/>
      <c r="M107" s="203"/>
      <c r="N107" s="203"/>
    </row>
    <row r="108" spans="1:14" ht="12.75" customHeight="1">
      <c r="A108" s="207"/>
      <c r="B108" s="208"/>
      <c r="C108" s="208"/>
      <c r="D108" s="209"/>
      <c r="E108" s="209"/>
      <c r="F108" s="203"/>
      <c r="G108" s="203"/>
      <c r="H108" s="203"/>
      <c r="I108" s="203"/>
      <c r="J108" s="203"/>
      <c r="K108" s="203"/>
      <c r="L108" s="203"/>
      <c r="M108" s="203"/>
      <c r="N108" s="203"/>
    </row>
    <row r="109" spans="1:14" ht="12.75" customHeight="1">
      <c r="A109" s="207"/>
      <c r="B109" s="208"/>
      <c r="C109" s="208"/>
      <c r="D109" s="209"/>
      <c r="E109" s="209"/>
      <c r="F109" s="203"/>
      <c r="G109" s="203"/>
      <c r="H109" s="203"/>
      <c r="I109" s="203"/>
      <c r="J109" s="203"/>
      <c r="K109" s="203"/>
      <c r="L109" s="203"/>
      <c r="M109" s="203"/>
      <c r="N109" s="203"/>
    </row>
    <row r="110" spans="1:14" ht="12.75" customHeight="1">
      <c r="A110" s="207"/>
      <c r="B110" s="208"/>
      <c r="C110" s="208"/>
      <c r="D110" s="209"/>
      <c r="E110" s="209"/>
      <c r="F110" s="203"/>
      <c r="G110" s="203"/>
      <c r="H110" s="203"/>
      <c r="I110" s="203"/>
      <c r="J110" s="203"/>
      <c r="K110" s="203"/>
      <c r="L110" s="203"/>
      <c r="M110" s="203"/>
      <c r="N110" s="203"/>
    </row>
    <row r="111" spans="1:14" ht="12.75" customHeight="1">
      <c r="A111" s="207"/>
      <c r="B111" s="208"/>
      <c r="C111" s="208"/>
      <c r="D111" s="209"/>
      <c r="E111" s="209"/>
      <c r="F111" s="203"/>
      <c r="G111" s="203"/>
      <c r="H111" s="203"/>
      <c r="I111" s="203"/>
      <c r="J111" s="203"/>
      <c r="K111" s="203"/>
      <c r="L111" s="203"/>
      <c r="M111" s="203"/>
      <c r="N111" s="203"/>
    </row>
    <row r="112" spans="1:14" ht="12.75" customHeight="1">
      <c r="A112" s="207"/>
      <c r="B112" s="208"/>
      <c r="C112" s="208"/>
      <c r="D112" s="209"/>
      <c r="E112" s="209"/>
      <c r="F112" s="203"/>
      <c r="G112" s="203"/>
      <c r="H112" s="203"/>
      <c r="I112" s="203"/>
      <c r="J112" s="203"/>
      <c r="K112" s="203"/>
      <c r="L112" s="203"/>
      <c r="M112" s="203"/>
      <c r="N112" s="203"/>
    </row>
    <row r="113" spans="1:14" ht="12.75" customHeight="1">
      <c r="A113" s="207"/>
      <c r="B113" s="208"/>
      <c r="C113" s="208"/>
      <c r="D113" s="209"/>
      <c r="E113" s="209"/>
      <c r="F113" s="203"/>
      <c r="G113" s="203"/>
      <c r="H113" s="203"/>
      <c r="I113" s="203"/>
      <c r="J113" s="203"/>
      <c r="K113" s="203"/>
      <c r="L113" s="203"/>
      <c r="M113" s="203"/>
      <c r="N113" s="203"/>
    </row>
    <row r="114" spans="1:14" ht="12.75" customHeight="1">
      <c r="A114" s="207"/>
      <c r="B114" s="208"/>
      <c r="C114" s="208"/>
      <c r="D114" s="209"/>
      <c r="E114" s="209"/>
      <c r="F114" s="203"/>
      <c r="G114" s="203"/>
      <c r="H114" s="203"/>
      <c r="I114" s="203"/>
      <c r="J114" s="203"/>
      <c r="K114" s="203"/>
      <c r="L114" s="203"/>
      <c r="M114" s="203"/>
      <c r="N114" s="203"/>
    </row>
    <row r="115" spans="1:14" ht="12.75" customHeight="1">
      <c r="A115" s="207"/>
      <c r="B115" s="208"/>
      <c r="C115" s="208"/>
      <c r="D115" s="209"/>
      <c r="E115" s="209"/>
      <c r="F115" s="203"/>
      <c r="G115" s="203"/>
      <c r="H115" s="203"/>
      <c r="I115" s="203"/>
      <c r="J115" s="203"/>
      <c r="K115" s="203"/>
      <c r="L115" s="203"/>
      <c r="M115" s="203"/>
      <c r="N115" s="203"/>
    </row>
    <row r="116" spans="1:14" ht="12.75" customHeight="1">
      <c r="A116" s="207"/>
      <c r="B116" s="208"/>
      <c r="C116" s="208"/>
      <c r="D116" s="209"/>
      <c r="E116" s="209"/>
      <c r="F116" s="203"/>
      <c r="G116" s="203"/>
      <c r="H116" s="203"/>
      <c r="I116" s="203"/>
      <c r="J116" s="203"/>
      <c r="K116" s="203"/>
      <c r="L116" s="203"/>
      <c r="M116" s="203"/>
      <c r="N116" s="203"/>
    </row>
    <row r="117" spans="1:14" ht="12.75" customHeight="1">
      <c r="A117" s="207"/>
      <c r="B117" s="208"/>
      <c r="C117" s="208"/>
      <c r="D117" s="209"/>
      <c r="E117" s="209"/>
      <c r="F117" s="203"/>
      <c r="G117" s="203"/>
      <c r="H117" s="203"/>
      <c r="I117" s="203"/>
      <c r="J117" s="203"/>
      <c r="K117" s="203"/>
      <c r="L117" s="203"/>
      <c r="M117" s="203"/>
      <c r="N117" s="203"/>
    </row>
    <row r="118" spans="1:14" ht="12.75" customHeight="1">
      <c r="A118" s="207"/>
      <c r="B118" s="208"/>
      <c r="C118" s="208"/>
      <c r="D118" s="209"/>
      <c r="E118" s="209"/>
      <c r="F118" s="203"/>
      <c r="G118" s="203"/>
      <c r="H118" s="203"/>
      <c r="I118" s="203"/>
      <c r="J118" s="203"/>
      <c r="K118" s="203"/>
      <c r="L118" s="203"/>
      <c r="M118" s="203"/>
      <c r="N118" s="203"/>
    </row>
    <row r="119" spans="1:14" ht="12.75" customHeight="1">
      <c r="A119" s="207"/>
      <c r="B119" s="208"/>
      <c r="C119" s="208"/>
      <c r="D119" s="209"/>
      <c r="E119" s="209"/>
      <c r="F119" s="203"/>
      <c r="G119" s="203"/>
      <c r="H119" s="203"/>
      <c r="I119" s="203"/>
      <c r="J119" s="203"/>
      <c r="K119" s="203"/>
      <c r="L119" s="203"/>
      <c r="M119" s="203"/>
      <c r="N119" s="203"/>
    </row>
    <row r="120" spans="1:14" ht="12.75" customHeight="1">
      <c r="A120" s="207"/>
      <c r="B120" s="208"/>
      <c r="C120" s="208"/>
      <c r="D120" s="209"/>
      <c r="E120" s="209"/>
      <c r="F120" s="203"/>
      <c r="G120" s="203"/>
      <c r="H120" s="203"/>
      <c r="I120" s="203"/>
      <c r="J120" s="203"/>
      <c r="K120" s="203"/>
      <c r="L120" s="203"/>
      <c r="M120" s="203"/>
      <c r="N120" s="203"/>
    </row>
    <row r="121" spans="1:14" ht="12.75" customHeight="1">
      <c r="A121" s="207"/>
      <c r="B121" s="208"/>
      <c r="C121" s="208"/>
      <c r="D121" s="209"/>
      <c r="E121" s="209"/>
      <c r="F121" s="203"/>
      <c r="G121" s="203"/>
      <c r="H121" s="203"/>
      <c r="I121" s="203"/>
      <c r="J121" s="203"/>
      <c r="K121" s="203"/>
      <c r="L121" s="203"/>
      <c r="M121" s="203"/>
      <c r="N121" s="203"/>
    </row>
    <row r="122" spans="1:14" ht="12.75" customHeight="1">
      <c r="A122" s="207"/>
      <c r="B122" s="208"/>
      <c r="C122" s="208"/>
      <c r="D122" s="209"/>
      <c r="E122" s="209"/>
      <c r="F122" s="203"/>
      <c r="G122" s="203"/>
      <c r="H122" s="203"/>
      <c r="I122" s="203"/>
      <c r="J122" s="203"/>
      <c r="K122" s="203"/>
      <c r="L122" s="203"/>
      <c r="M122" s="203"/>
      <c r="N122" s="203"/>
    </row>
    <row r="123" spans="1:14" ht="12.75" customHeight="1">
      <c r="A123" s="207"/>
      <c r="B123" s="208"/>
      <c r="C123" s="208"/>
      <c r="D123" s="209"/>
      <c r="E123" s="209"/>
      <c r="F123" s="203"/>
      <c r="G123" s="203"/>
      <c r="H123" s="203"/>
      <c r="I123" s="203"/>
      <c r="J123" s="203"/>
      <c r="K123" s="203"/>
      <c r="L123" s="203"/>
      <c r="M123" s="203"/>
      <c r="N123" s="203"/>
    </row>
    <row r="124" spans="1:14" ht="12.75" customHeight="1">
      <c r="A124" s="207"/>
      <c r="B124" s="208"/>
      <c r="C124" s="208"/>
      <c r="D124" s="209"/>
      <c r="E124" s="209"/>
      <c r="F124" s="203"/>
      <c r="G124" s="203"/>
      <c r="H124" s="203"/>
      <c r="I124" s="203"/>
      <c r="J124" s="203"/>
      <c r="K124" s="203"/>
      <c r="L124" s="203"/>
      <c r="M124" s="203"/>
      <c r="N124" s="203"/>
    </row>
    <row r="125" spans="1:14" ht="12.75" customHeight="1">
      <c r="A125" s="207"/>
      <c r="B125" s="208"/>
      <c r="C125" s="208"/>
      <c r="D125" s="209"/>
      <c r="E125" s="209"/>
      <c r="F125" s="203"/>
      <c r="G125" s="203"/>
      <c r="H125" s="203"/>
      <c r="I125" s="203"/>
      <c r="J125" s="203"/>
      <c r="K125" s="203"/>
      <c r="L125" s="203"/>
      <c r="M125" s="203"/>
      <c r="N125" s="203"/>
    </row>
    <row r="126" spans="1:14" ht="12.75" customHeight="1">
      <c r="A126" s="207"/>
      <c r="B126" s="208"/>
      <c r="C126" s="208"/>
      <c r="D126" s="209"/>
      <c r="E126" s="209"/>
      <c r="F126" s="203"/>
      <c r="G126" s="203"/>
      <c r="H126" s="203"/>
      <c r="I126" s="203"/>
      <c r="J126" s="203"/>
      <c r="K126" s="203"/>
      <c r="L126" s="203"/>
      <c r="M126" s="203"/>
      <c r="N126" s="203"/>
    </row>
    <row r="127" spans="1:14" ht="12.75" customHeight="1">
      <c r="A127" s="207"/>
      <c r="B127" s="208"/>
      <c r="C127" s="208"/>
      <c r="D127" s="209"/>
      <c r="E127" s="209"/>
      <c r="F127" s="203"/>
      <c r="G127" s="203"/>
      <c r="H127" s="203"/>
      <c r="I127" s="203"/>
      <c r="J127" s="203"/>
      <c r="K127" s="203"/>
      <c r="L127" s="203"/>
      <c r="M127" s="203"/>
      <c r="N127" s="203"/>
    </row>
    <row r="128" spans="1:14" ht="12.75" customHeight="1">
      <c r="A128" s="207"/>
      <c r="B128" s="208"/>
      <c r="C128" s="208"/>
      <c r="D128" s="209"/>
      <c r="E128" s="209"/>
      <c r="F128" s="203"/>
      <c r="G128" s="203"/>
      <c r="H128" s="203"/>
      <c r="I128" s="203"/>
      <c r="J128" s="203"/>
      <c r="K128" s="203"/>
      <c r="L128" s="203"/>
      <c r="M128" s="203"/>
      <c r="N128" s="203"/>
    </row>
    <row r="129" spans="1:14" ht="12.75" customHeight="1">
      <c r="A129" s="207"/>
      <c r="B129" s="208"/>
      <c r="C129" s="208"/>
      <c r="D129" s="209"/>
      <c r="E129" s="209"/>
      <c r="F129" s="203"/>
      <c r="G129" s="203"/>
      <c r="H129" s="203"/>
      <c r="I129" s="203"/>
      <c r="J129" s="203"/>
      <c r="K129" s="203"/>
      <c r="L129" s="203"/>
      <c r="M129" s="203"/>
      <c r="N129" s="203"/>
    </row>
    <row r="130" spans="1:14" ht="12.75" customHeight="1">
      <c r="A130" s="207"/>
      <c r="B130" s="208"/>
      <c r="C130" s="208"/>
      <c r="D130" s="210"/>
      <c r="E130" s="210"/>
      <c r="F130" s="203"/>
      <c r="G130" s="203"/>
      <c r="H130" s="203"/>
      <c r="I130" s="203"/>
      <c r="J130" s="203"/>
      <c r="K130" s="203"/>
      <c r="L130" s="203"/>
      <c r="M130" s="203"/>
      <c r="N130" s="203"/>
    </row>
    <row r="131" spans="1:14" ht="12.75" customHeight="1">
      <c r="A131" s="207"/>
      <c r="B131" s="208"/>
      <c r="C131" s="208"/>
      <c r="D131" s="210"/>
      <c r="E131" s="210"/>
      <c r="F131" s="203"/>
      <c r="G131" s="203"/>
      <c r="H131" s="203"/>
      <c r="I131" s="203"/>
      <c r="J131" s="203"/>
      <c r="K131" s="203"/>
      <c r="L131" s="203"/>
      <c r="M131" s="203"/>
      <c r="N131" s="203"/>
    </row>
    <row r="132" spans="1:14" ht="12.75" customHeight="1">
      <c r="A132" s="207"/>
      <c r="B132" s="208"/>
      <c r="C132" s="208"/>
      <c r="D132" s="210"/>
      <c r="E132" s="210"/>
      <c r="F132" s="203"/>
      <c r="G132" s="203"/>
      <c r="H132" s="203"/>
      <c r="I132" s="203"/>
      <c r="J132" s="203"/>
      <c r="K132" s="203"/>
      <c r="L132" s="203"/>
      <c r="M132" s="203"/>
      <c r="N132" s="203"/>
    </row>
    <row r="133" spans="1:14" ht="12.75" customHeight="1">
      <c r="A133" s="207"/>
      <c r="B133" s="208"/>
      <c r="C133" s="208"/>
      <c r="D133" s="210"/>
      <c r="E133" s="210"/>
      <c r="F133" s="203"/>
      <c r="G133" s="203"/>
      <c r="H133" s="203"/>
      <c r="I133" s="203"/>
      <c r="J133" s="203"/>
      <c r="K133" s="203"/>
      <c r="L133" s="203"/>
      <c r="M133" s="203"/>
      <c r="N133" s="203"/>
    </row>
    <row r="134" spans="1:14" ht="12.75" customHeight="1">
      <c r="A134" s="207"/>
      <c r="B134" s="208"/>
      <c r="C134" s="208"/>
      <c r="D134" s="210"/>
      <c r="E134" s="210"/>
      <c r="F134" s="203"/>
      <c r="G134" s="203"/>
      <c r="H134" s="203"/>
      <c r="I134" s="203"/>
      <c r="J134" s="203"/>
      <c r="K134" s="203"/>
      <c r="L134" s="203"/>
      <c r="M134" s="203"/>
      <c r="N134" s="203"/>
    </row>
    <row r="135" spans="1:14" ht="12.75" customHeight="1">
      <c r="A135" s="207"/>
      <c r="B135" s="208"/>
      <c r="C135" s="208"/>
      <c r="D135" s="210"/>
      <c r="E135" s="210"/>
      <c r="F135" s="203"/>
      <c r="G135" s="203"/>
      <c r="H135" s="203"/>
      <c r="I135" s="203"/>
      <c r="J135" s="203"/>
      <c r="K135" s="203"/>
      <c r="L135" s="203"/>
      <c r="M135" s="203"/>
      <c r="N135" s="203"/>
    </row>
    <row r="136" spans="1:14" ht="12.75" customHeight="1">
      <c r="A136" s="207"/>
      <c r="B136" s="208"/>
      <c r="C136" s="208"/>
      <c r="D136" s="210"/>
      <c r="E136" s="210"/>
      <c r="F136" s="203"/>
      <c r="G136" s="203"/>
      <c r="H136" s="203"/>
      <c r="I136" s="203"/>
      <c r="J136" s="203"/>
      <c r="K136" s="203"/>
      <c r="L136" s="203"/>
      <c r="M136" s="203"/>
      <c r="N136" s="203"/>
    </row>
    <row r="137" spans="1:14" ht="12.75" customHeight="1">
      <c r="A137" s="207"/>
      <c r="B137" s="208"/>
      <c r="C137" s="208"/>
      <c r="D137" s="210"/>
      <c r="E137" s="210"/>
      <c r="F137" s="203"/>
      <c r="G137" s="203"/>
      <c r="H137" s="203"/>
      <c r="I137" s="203"/>
      <c r="J137" s="203"/>
      <c r="K137" s="203"/>
      <c r="L137" s="203"/>
      <c r="M137" s="203"/>
      <c r="N137" s="203"/>
    </row>
    <row r="138" spans="1:14" ht="12.75" customHeight="1">
      <c r="A138" s="207"/>
      <c r="B138" s="208"/>
      <c r="C138" s="208"/>
      <c r="D138" s="210"/>
      <c r="E138" s="210"/>
      <c r="F138" s="203"/>
      <c r="G138" s="203"/>
      <c r="H138" s="203"/>
      <c r="I138" s="203"/>
      <c r="J138" s="203"/>
      <c r="K138" s="203"/>
      <c r="L138" s="203"/>
      <c r="M138" s="203"/>
      <c r="N138" s="203"/>
    </row>
    <row r="139" spans="1:14" ht="12.75">
      <c r="A139" s="211"/>
      <c r="B139" s="204"/>
      <c r="C139" s="204"/>
      <c r="D139" s="211"/>
      <c r="E139" s="211"/>
      <c r="F139" s="203"/>
      <c r="G139" s="203"/>
      <c r="H139" s="203"/>
      <c r="I139" s="203"/>
      <c r="J139" s="203"/>
      <c r="K139" s="203"/>
      <c r="L139" s="203"/>
      <c r="M139" s="203"/>
      <c r="N139" s="203"/>
    </row>
    <row r="140" spans="1:14" ht="12.75">
      <c r="A140" s="202"/>
      <c r="B140" s="204"/>
      <c r="C140" s="204"/>
      <c r="D140" s="203"/>
      <c r="E140" s="203"/>
      <c r="F140" s="203"/>
      <c r="G140" s="203"/>
      <c r="H140" s="203"/>
      <c r="I140" s="203"/>
      <c r="J140" s="203"/>
      <c r="K140" s="203"/>
      <c r="L140" s="203"/>
      <c r="M140" s="203"/>
      <c r="N140" s="203"/>
    </row>
    <row r="141" spans="1:14" ht="12.75">
      <c r="A141" s="202"/>
      <c r="B141" s="204"/>
      <c r="C141" s="204"/>
      <c r="D141" s="203"/>
      <c r="E141" s="203"/>
      <c r="F141" s="203"/>
      <c r="G141" s="203"/>
      <c r="H141" s="203"/>
      <c r="I141" s="203"/>
      <c r="J141" s="203"/>
      <c r="K141" s="203"/>
      <c r="L141" s="203"/>
      <c r="M141" s="203"/>
      <c r="N141" s="203"/>
    </row>
    <row r="142" spans="1:14" ht="12.75">
      <c r="A142" s="202"/>
      <c r="B142" s="204"/>
      <c r="C142" s="204"/>
      <c r="D142" s="203"/>
      <c r="E142" s="203"/>
      <c r="F142" s="203"/>
      <c r="G142" s="203"/>
      <c r="H142" s="203"/>
      <c r="I142" s="203"/>
      <c r="J142" s="203"/>
      <c r="K142" s="203"/>
      <c r="L142" s="203"/>
      <c r="M142" s="203"/>
      <c r="N142" s="203"/>
    </row>
    <row r="143" spans="1:14" ht="12.75">
      <c r="A143" s="202"/>
      <c r="B143" s="204"/>
      <c r="C143" s="204"/>
      <c r="D143" s="203"/>
      <c r="E143" s="203"/>
      <c r="F143" s="203"/>
      <c r="G143" s="203"/>
      <c r="H143" s="203"/>
      <c r="I143" s="203"/>
      <c r="J143" s="203"/>
      <c r="K143" s="203"/>
      <c r="L143" s="203"/>
      <c r="M143" s="203"/>
      <c r="N143" s="203"/>
    </row>
    <row r="144" spans="1:14" ht="12.75">
      <c r="A144" s="202"/>
      <c r="B144" s="203"/>
      <c r="C144" s="203"/>
      <c r="D144" s="203"/>
      <c r="E144" s="203"/>
      <c r="F144" s="203"/>
      <c r="G144" s="203"/>
      <c r="H144" s="203"/>
      <c r="I144" s="203"/>
      <c r="J144" s="203"/>
      <c r="K144" s="203"/>
      <c r="L144" s="203"/>
      <c r="M144" s="203"/>
      <c r="N144" s="203"/>
    </row>
    <row r="145" spans="1:14" ht="12.75">
      <c r="A145" s="202"/>
      <c r="B145" s="203"/>
      <c r="C145" s="203"/>
      <c r="D145" s="203"/>
      <c r="E145" s="203"/>
      <c r="F145" s="203"/>
      <c r="G145" s="203"/>
      <c r="H145" s="203"/>
      <c r="I145" s="203"/>
      <c r="J145" s="203"/>
      <c r="K145" s="203"/>
      <c r="L145" s="203"/>
      <c r="M145" s="203"/>
      <c r="N145" s="203"/>
    </row>
    <row r="146" spans="1:14" ht="12.75">
      <c r="A146" s="202"/>
      <c r="B146" s="203"/>
      <c r="C146" s="203"/>
      <c r="D146" s="203"/>
      <c r="E146" s="203"/>
      <c r="F146" s="203"/>
      <c r="G146" s="203"/>
      <c r="H146" s="203"/>
      <c r="I146" s="203"/>
      <c r="J146" s="203"/>
      <c r="K146" s="203"/>
      <c r="L146" s="203"/>
      <c r="M146" s="203"/>
      <c r="N146" s="203"/>
    </row>
    <row r="147" spans="1:14" ht="12.75">
      <c r="A147" s="202"/>
      <c r="B147" s="203"/>
      <c r="C147" s="203"/>
      <c r="D147" s="203"/>
      <c r="E147" s="203"/>
      <c r="F147" s="203"/>
      <c r="G147" s="203"/>
      <c r="H147" s="203"/>
      <c r="I147" s="203"/>
      <c r="J147" s="203"/>
      <c r="K147" s="203"/>
      <c r="L147" s="203"/>
      <c r="M147" s="203"/>
      <c r="N147" s="203"/>
    </row>
    <row r="148" spans="1:14" ht="12.75">
      <c r="A148" s="202"/>
      <c r="B148" s="203"/>
      <c r="C148" s="203"/>
      <c r="D148" s="203"/>
      <c r="E148" s="203"/>
      <c r="F148" s="203"/>
      <c r="G148" s="203"/>
      <c r="H148" s="203"/>
      <c r="I148" s="203"/>
      <c r="J148" s="203"/>
      <c r="K148" s="203"/>
      <c r="L148" s="203"/>
      <c r="M148" s="203"/>
      <c r="N148" s="203"/>
    </row>
    <row r="149" spans="1:14" ht="12.75">
      <c r="A149" s="202"/>
      <c r="B149" s="203"/>
      <c r="C149" s="203"/>
      <c r="D149" s="203"/>
      <c r="E149" s="203"/>
      <c r="F149" s="203"/>
      <c r="G149" s="203"/>
      <c r="H149" s="203"/>
      <c r="I149" s="203"/>
      <c r="J149" s="203"/>
      <c r="K149" s="203"/>
      <c r="L149" s="203"/>
      <c r="M149" s="203"/>
      <c r="N149" s="203"/>
    </row>
    <row r="150" spans="1:14" ht="12.75">
      <c r="A150" s="202"/>
      <c r="B150" s="203"/>
      <c r="C150" s="203"/>
      <c r="D150" s="203"/>
      <c r="E150" s="203"/>
      <c r="F150" s="203"/>
      <c r="G150" s="203"/>
      <c r="H150" s="203"/>
      <c r="I150" s="203"/>
      <c r="J150" s="203"/>
      <c r="K150" s="203"/>
      <c r="L150" s="203"/>
      <c r="M150" s="203"/>
      <c r="N150" s="203"/>
    </row>
    <row r="151" spans="1:14" ht="12.75">
      <c r="A151" s="202"/>
      <c r="B151" s="203"/>
      <c r="C151" s="203"/>
      <c r="D151" s="203"/>
      <c r="E151" s="203"/>
      <c r="F151" s="203"/>
      <c r="G151" s="203"/>
      <c r="H151" s="203"/>
      <c r="I151" s="203"/>
      <c r="J151" s="203"/>
      <c r="K151" s="203"/>
      <c r="L151" s="203"/>
      <c r="M151" s="203"/>
      <c r="N151" s="203"/>
    </row>
    <row r="152" spans="1:14" ht="12.75">
      <c r="A152" s="202"/>
      <c r="B152" s="203"/>
      <c r="C152" s="203"/>
      <c r="D152" s="203"/>
      <c r="E152" s="203"/>
      <c r="F152" s="203"/>
      <c r="G152" s="203"/>
      <c r="H152" s="203"/>
      <c r="I152" s="203"/>
      <c r="J152" s="203"/>
      <c r="K152" s="203"/>
      <c r="L152" s="203"/>
      <c r="M152" s="203"/>
      <c r="N152" s="203"/>
    </row>
    <row r="153" spans="1:14" ht="12.75">
      <c r="A153" s="202"/>
      <c r="B153" s="203"/>
      <c r="C153" s="203"/>
      <c r="D153" s="203"/>
      <c r="E153" s="203"/>
      <c r="F153" s="203"/>
      <c r="G153" s="203"/>
      <c r="H153" s="203"/>
      <c r="I153" s="203"/>
      <c r="J153" s="203"/>
      <c r="K153" s="203"/>
      <c r="L153" s="203"/>
      <c r="M153" s="203"/>
      <c r="N153" s="203"/>
    </row>
    <row r="154" spans="1:14" ht="12.75">
      <c r="A154" s="202"/>
      <c r="B154" s="203"/>
      <c r="C154" s="203"/>
      <c r="D154" s="203"/>
      <c r="E154" s="203"/>
      <c r="F154" s="203"/>
      <c r="G154" s="203"/>
      <c r="H154" s="203"/>
      <c r="I154" s="203"/>
      <c r="J154" s="203"/>
      <c r="K154" s="203"/>
      <c r="L154" s="203"/>
      <c r="M154" s="203"/>
      <c r="N154" s="203"/>
    </row>
  </sheetData>
  <sheetProtection/>
  <mergeCells count="3">
    <mergeCell ref="D7:E7"/>
    <mergeCell ref="D4:E4"/>
    <mergeCell ref="A20:K20"/>
  </mergeCells>
  <printOptions/>
  <pageMargins left="0.75" right="0.75" top="1" bottom="1" header="0.5" footer="0.5"/>
  <pageSetup horizontalDpi="600" verticalDpi="600" orientation="landscape" scale="85" r:id="rId2"/>
  <headerFooter alignWithMargins="0">
    <oddFooter>&amp;RCourt Use</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95"/>
  <sheetViews>
    <sheetView showGridLines="0" zoomScalePageLayoutView="0" workbookViewId="0" topLeftCell="A7">
      <selection activeCell="C24" sqref="C24"/>
    </sheetView>
  </sheetViews>
  <sheetFormatPr defaultColWidth="9.140625" defaultRowHeight="12.75"/>
  <cols>
    <col min="1" max="1" width="45.7109375" style="12" customWidth="1"/>
    <col min="2" max="2" width="10.7109375" style="12" customWidth="1"/>
    <col min="3" max="3" width="11.28125" style="12" bestFit="1" customWidth="1"/>
    <col min="4" max="5" width="10.7109375" style="12" customWidth="1"/>
    <col min="6" max="7" width="12.7109375" style="12" customWidth="1"/>
    <col min="8" max="8" width="8.421875" style="12" customWidth="1"/>
    <col min="9" max="9" width="8.7109375" style="12" customWidth="1"/>
    <col min="10" max="10" width="8.140625" style="12" customWidth="1"/>
    <col min="11" max="11" width="9.140625" style="12" customWidth="1"/>
    <col min="12" max="12" width="8.7109375" style="12" customWidth="1"/>
    <col min="13" max="13" width="9.140625" style="12" customWidth="1"/>
    <col min="14" max="14" width="9.8515625" style="12" customWidth="1"/>
    <col min="15" max="16384" width="9.140625" style="12" customWidth="1"/>
  </cols>
  <sheetData>
    <row r="1" spans="1:10" s="80" customFormat="1" ht="21" customHeight="1">
      <c r="A1" s="712" t="str">
        <f>Header!A1</f>
        <v>EASTERN DISTRICT OF MICHIGAN</v>
      </c>
      <c r="B1" s="712"/>
      <c r="C1" s="712"/>
      <c r="D1" s="712"/>
      <c r="E1" s="712"/>
      <c r="F1" s="712"/>
      <c r="G1" s="712"/>
      <c r="H1" s="156"/>
      <c r="I1" s="156"/>
      <c r="J1" s="11"/>
    </row>
    <row r="2" spans="1:10" s="81" customFormat="1" ht="21" customHeight="1">
      <c r="A2" s="712" t="str">
        <f>Header!A2</f>
        <v>STAGE 2 MEGA CASE (TRIAL AND SENTENCING)</v>
      </c>
      <c r="B2" s="712"/>
      <c r="C2" s="712"/>
      <c r="D2" s="712"/>
      <c r="E2" s="712"/>
      <c r="F2" s="712"/>
      <c r="G2" s="712"/>
      <c r="H2" s="156"/>
      <c r="I2" s="156"/>
      <c r="J2" s="11"/>
    </row>
    <row r="3" spans="1:10" s="82" customFormat="1" ht="21" customHeight="1">
      <c r="A3" s="717" t="s">
        <v>320</v>
      </c>
      <c r="B3" s="717"/>
      <c r="C3" s="717"/>
      <c r="D3" s="717"/>
      <c r="E3" s="717"/>
      <c r="F3" s="717"/>
      <c r="G3" s="717"/>
      <c r="H3" s="13"/>
      <c r="I3" s="13"/>
      <c r="J3" s="14"/>
    </row>
    <row r="4" spans="1:10" s="80" customFormat="1" ht="17.25" customHeight="1">
      <c r="A4" s="718" t="s">
        <v>148</v>
      </c>
      <c r="B4" s="718"/>
      <c r="C4" s="718"/>
      <c r="D4" s="718"/>
      <c r="E4" s="718"/>
      <c r="F4" s="718"/>
      <c r="G4" s="718"/>
      <c r="H4" s="155"/>
      <c r="I4" s="155"/>
      <c r="J4" s="14"/>
    </row>
    <row r="5" spans="1:12" ht="12.75">
      <c r="A5" s="13"/>
      <c r="B5" s="13"/>
      <c r="C5" s="13"/>
      <c r="D5" s="13"/>
      <c r="E5" s="13"/>
      <c r="F5" s="13"/>
      <c r="G5" s="13"/>
      <c r="H5" s="13"/>
      <c r="I5" s="13"/>
      <c r="J5" s="13"/>
      <c r="K5" s="13"/>
      <c r="L5" s="13"/>
    </row>
    <row r="6" spans="1:12" ht="13.5" thickBot="1">
      <c r="A6" s="175" t="s">
        <v>74</v>
      </c>
      <c r="B6" s="715" t="str">
        <f>IF(Header!B8="","",Header!B8)</f>
        <v>2:08-CR-20314</v>
      </c>
      <c r="C6" s="715"/>
      <c r="D6" s="716"/>
      <c r="E6" s="716"/>
      <c r="F6" s="16"/>
      <c r="G6" s="16"/>
      <c r="H6" s="13"/>
      <c r="I6" s="13"/>
      <c r="J6" s="13"/>
      <c r="K6" s="13"/>
      <c r="L6" s="13"/>
    </row>
    <row r="7" spans="1:12" ht="13.5" thickBot="1">
      <c r="A7" s="175" t="s">
        <v>75</v>
      </c>
      <c r="B7" s="715" t="str">
        <f>IF(Header!E8="","",Header!E8)</f>
        <v>USA v. Hamama</v>
      </c>
      <c r="C7" s="715"/>
      <c r="D7" s="716"/>
      <c r="E7" s="716"/>
      <c r="F7" s="17"/>
      <c r="G7" s="17"/>
      <c r="H7" s="13"/>
      <c r="I7" s="13"/>
      <c r="K7" s="13"/>
      <c r="L7" s="13"/>
    </row>
    <row r="8" spans="1:9" ht="13.5" thickBot="1">
      <c r="A8" s="175" t="s">
        <v>209</v>
      </c>
      <c r="B8" s="715" t="str">
        <f>IF(Header!B13="","",Header!B13)</f>
        <v>Haytham Faraj</v>
      </c>
      <c r="C8" s="715"/>
      <c r="D8" s="716"/>
      <c r="E8" s="716"/>
      <c r="F8" s="19"/>
      <c r="G8" s="19"/>
      <c r="H8" s="80"/>
      <c r="I8" s="80"/>
    </row>
    <row r="9" spans="1:4" ht="40.5" customHeight="1" thickBot="1">
      <c r="A9" s="550" t="s">
        <v>370</v>
      </c>
      <c r="B9" s="558">
        <f>IF(Header!C30="","",Header!C30)</f>
      </c>
      <c r="C9" s="551" t="s">
        <v>371</v>
      </c>
      <c r="D9" s="558">
        <f>IF(Header!C32="","",Header!C32)</f>
      </c>
    </row>
    <row r="10" spans="1:7" s="15" customFormat="1" ht="32.25" customHeight="1" thickBot="1">
      <c r="A10" s="713" t="s">
        <v>135</v>
      </c>
      <c r="B10" s="709" t="s">
        <v>136</v>
      </c>
      <c r="C10" s="710"/>
      <c r="D10" s="709" t="s">
        <v>321</v>
      </c>
      <c r="E10" s="711"/>
      <c r="F10" s="707" t="s">
        <v>137</v>
      </c>
      <c r="G10" s="708"/>
    </row>
    <row r="11" spans="1:7" s="13" customFormat="1" ht="13.5" customHeight="1" thickBot="1">
      <c r="A11" s="714"/>
      <c r="B11" s="449" t="s">
        <v>146</v>
      </c>
      <c r="C11" s="434" t="s">
        <v>366</v>
      </c>
      <c r="D11" s="449" t="s">
        <v>146</v>
      </c>
      <c r="E11" s="434" t="s">
        <v>366</v>
      </c>
      <c r="F11" s="449" t="s">
        <v>146</v>
      </c>
      <c r="G11" s="434" t="s">
        <v>366</v>
      </c>
    </row>
    <row r="12" spans="1:7" ht="19.5" customHeight="1">
      <c r="A12" s="391" t="s">
        <v>322</v>
      </c>
      <c r="B12" s="454"/>
      <c r="C12" s="665"/>
      <c r="D12" s="455"/>
      <c r="E12" s="668"/>
      <c r="F12" s="608">
        <f>IF((B12+D12)="","",((B12*Header!$B$25)+(D12*Header!$E$25)))</f>
        <v>0</v>
      </c>
      <c r="G12" s="609">
        <f>IF((C12+E12)="","",((C12*Header!$B$25)+(E12*Header!$E$25)))</f>
        <v>0</v>
      </c>
    </row>
    <row r="13" spans="1:7" ht="19.5" customHeight="1">
      <c r="A13" s="392" t="s">
        <v>323</v>
      </c>
      <c r="B13" s="456"/>
      <c r="C13" s="666"/>
      <c r="D13" s="456"/>
      <c r="E13" s="669"/>
      <c r="F13" s="610">
        <f>IF((B13+D13)="","",((B13*Header!$B$25)+(D13*Header!$E$25)))</f>
        <v>0</v>
      </c>
      <c r="G13" s="611">
        <f>IF((C13+E13)="","",((C13*Header!$B$25)+(E13*Header!$E$25)))</f>
        <v>0</v>
      </c>
    </row>
    <row r="14" spans="1:7" ht="19.5" customHeight="1">
      <c r="A14" s="392" t="s">
        <v>324</v>
      </c>
      <c r="B14" s="456"/>
      <c r="C14" s="666"/>
      <c r="D14" s="456"/>
      <c r="E14" s="669"/>
      <c r="F14" s="612">
        <f>IF((B14+D14)="","",((B14*Header!$B$25)+(D14*Header!$E$25)))</f>
        <v>0</v>
      </c>
      <c r="G14" s="613">
        <f>IF((C14+E14)="","",((C14*Header!$B$25)+(E14*Header!$E$25)))</f>
        <v>0</v>
      </c>
    </row>
    <row r="15" spans="1:7" ht="19.5" customHeight="1">
      <c r="A15" s="392" t="s">
        <v>325</v>
      </c>
      <c r="B15" s="456">
        <v>84</v>
      </c>
      <c r="C15" s="666">
        <v>84</v>
      </c>
      <c r="D15" s="456"/>
      <c r="E15" s="669"/>
      <c r="F15" s="610">
        <f>IF((B15+D15)="","",((B15*Header!$B$25)+(D15*Header!$E$25)))</f>
        <v>10500</v>
      </c>
      <c r="G15" s="611">
        <f>IF((C15+E15)="","",((C15*Header!$B$25)+(E15*Header!$E$25)))</f>
        <v>10500</v>
      </c>
    </row>
    <row r="16" spans="1:7" ht="19.5" customHeight="1">
      <c r="A16" s="392" t="s">
        <v>326</v>
      </c>
      <c r="B16" s="456">
        <v>12</v>
      </c>
      <c r="C16" s="666">
        <v>12</v>
      </c>
      <c r="D16" s="456"/>
      <c r="E16" s="669"/>
      <c r="F16" s="612">
        <f>IF((B16+D16)="","",((B16*Header!$B$25)+(D16*Header!$E$25)))</f>
        <v>1500</v>
      </c>
      <c r="G16" s="613">
        <f>IF((C16+E16)="","",((C16*Header!$B$25)+(E16*Header!$E$25)))</f>
        <v>1500</v>
      </c>
    </row>
    <row r="17" spans="1:7" ht="19.5" customHeight="1">
      <c r="A17" s="392" t="s">
        <v>327</v>
      </c>
      <c r="B17" s="456"/>
      <c r="C17" s="666"/>
      <c r="D17" s="456"/>
      <c r="E17" s="669"/>
      <c r="F17" s="610">
        <f>IF((B17+D17)="","",((B17*Header!$B$25)+(D17*Header!$E$25)))</f>
        <v>0</v>
      </c>
      <c r="G17" s="611">
        <f>IF((C17+E17)="","",((C17*Header!$B$25)+(E17*Header!$E$25)))</f>
        <v>0</v>
      </c>
    </row>
    <row r="18" spans="1:7" ht="19.5" customHeight="1">
      <c r="A18" s="392" t="s">
        <v>328</v>
      </c>
      <c r="B18" s="456"/>
      <c r="C18" s="666"/>
      <c r="D18" s="456"/>
      <c r="E18" s="669"/>
      <c r="F18" s="612">
        <f>IF((B18+D18)="","",((B18*Header!$B$25)+(D18*Header!$E$25)))</f>
        <v>0</v>
      </c>
      <c r="G18" s="613">
        <f>IF((C18+E18)="","",((C18*Header!$B$25)+(E18*Header!$E$25)))</f>
        <v>0</v>
      </c>
    </row>
    <row r="19" spans="1:7" ht="19.5" customHeight="1">
      <c r="A19" s="392" t="s">
        <v>345</v>
      </c>
      <c r="B19" s="456">
        <v>12</v>
      </c>
      <c r="C19" s="666">
        <v>12</v>
      </c>
      <c r="D19" s="456"/>
      <c r="E19" s="669"/>
      <c r="F19" s="610">
        <f>IF((B19+D19)="","",((B19*Header!$B$25)+(D19*Header!$E$25)))</f>
        <v>1500</v>
      </c>
      <c r="G19" s="611">
        <f>IF((C19+E19)="","",((C19*Header!$B$25)+(E19*Header!$E$25)))</f>
        <v>1500</v>
      </c>
    </row>
    <row r="20" spans="1:7" ht="19.5" customHeight="1">
      <c r="A20" s="392" t="s">
        <v>329</v>
      </c>
      <c r="B20" s="456">
        <v>40</v>
      </c>
      <c r="C20" s="666">
        <v>40</v>
      </c>
      <c r="D20" s="456"/>
      <c r="E20" s="669"/>
      <c r="F20" s="612">
        <f>IF((B20+D20)="","",((B20*Header!$B$25)+(D20*Header!$E$25)))</f>
        <v>5000</v>
      </c>
      <c r="G20" s="613">
        <f>IF((C20+E20)="","",((C20*Header!$B$25)+(E20*Header!$E$25)))</f>
        <v>5000</v>
      </c>
    </row>
    <row r="21" spans="1:7" ht="19.5" customHeight="1">
      <c r="A21" s="392" t="s">
        <v>330</v>
      </c>
      <c r="B21" s="456"/>
      <c r="C21" s="666"/>
      <c r="D21" s="456"/>
      <c r="E21" s="669"/>
      <c r="F21" s="610">
        <f>IF((B21+D21)="","",((B21*Header!$B$25)+(D21*Header!$E$25)))</f>
        <v>0</v>
      </c>
      <c r="G21" s="611">
        <f>IF((C21+E21)="","",((C21*Header!$B$25)+(E21*Header!$E$25)))</f>
        <v>0</v>
      </c>
    </row>
    <row r="22" spans="1:7" ht="19.5" customHeight="1">
      <c r="A22" s="392" t="s">
        <v>331</v>
      </c>
      <c r="B22" s="455">
        <v>6</v>
      </c>
      <c r="C22" s="665">
        <v>6</v>
      </c>
      <c r="D22" s="455"/>
      <c r="E22" s="668"/>
      <c r="F22" s="612">
        <f>IF((B22+D22)="","",((B22*Header!$B$25)+(D22*Header!$E$25)))</f>
        <v>750</v>
      </c>
      <c r="G22" s="613">
        <f>IF((C22+E22)="","",((C22*Header!$B$25)+(E22*Header!$E$25)))</f>
        <v>750</v>
      </c>
    </row>
    <row r="23" spans="1:7" ht="19.5" customHeight="1">
      <c r="A23" s="392" t="s">
        <v>332</v>
      </c>
      <c r="B23" s="456">
        <v>6</v>
      </c>
      <c r="C23" s="666">
        <v>6</v>
      </c>
      <c r="D23" s="456"/>
      <c r="E23" s="669"/>
      <c r="F23" s="610">
        <f>IF((B23+D23)="","",((B23*Header!$B$25)+(D23*Header!$E$25)))</f>
        <v>750</v>
      </c>
      <c r="G23" s="611">
        <f>IF((C23+E23)="","",((C23*Header!$B$25)+(E23*Header!$E$25)))</f>
        <v>750</v>
      </c>
    </row>
    <row r="24" spans="1:7" ht="19.5" customHeight="1" thickBot="1">
      <c r="A24" s="459" t="s">
        <v>382</v>
      </c>
      <c r="B24" s="457"/>
      <c r="C24" s="667"/>
      <c r="D24" s="457"/>
      <c r="E24" s="670"/>
      <c r="F24" s="614">
        <f>IF((B24+D24)="","",((B24*Header!$B$25)+(D24*Header!$E$25)))</f>
        <v>0</v>
      </c>
      <c r="G24" s="615">
        <f>IF((C24+E24)="","",((C24*Header!$B$25)+(E24*Header!$E$25)))</f>
        <v>0</v>
      </c>
    </row>
    <row r="25" spans="1:7" s="93" customFormat="1" ht="19.5" customHeight="1" thickBot="1">
      <c r="A25" s="491" t="s">
        <v>141</v>
      </c>
      <c r="B25" s="616">
        <f aca="true" t="shared" si="0" ref="B25:G25">SUM(B12:B24)</f>
        <v>160</v>
      </c>
      <c r="C25" s="617">
        <f t="shared" si="0"/>
        <v>160</v>
      </c>
      <c r="D25" s="616">
        <f t="shared" si="0"/>
        <v>0</v>
      </c>
      <c r="E25" s="617">
        <f t="shared" si="0"/>
        <v>0</v>
      </c>
      <c r="F25" s="452">
        <f t="shared" si="0"/>
        <v>20000</v>
      </c>
      <c r="G25" s="453">
        <f t="shared" si="0"/>
        <v>20000</v>
      </c>
    </row>
    <row r="26" spans="1:7" ht="5.25" customHeight="1">
      <c r="A26" s="450"/>
      <c r="B26" s="450"/>
      <c r="C26" s="450"/>
      <c r="D26" s="450"/>
      <c r="E26" s="450"/>
      <c r="F26" s="450"/>
      <c r="G26" s="450"/>
    </row>
    <row r="27" ht="12.75" customHeight="1"/>
    <row r="28" ht="12.75" customHeight="1">
      <c r="A28" s="15" t="s">
        <v>333</v>
      </c>
    </row>
    <row r="29" ht="8.25" customHeight="1"/>
    <row r="30" spans="1:2" ht="12.75" customHeight="1" thickBot="1">
      <c r="A30" s="175" t="s">
        <v>77</v>
      </c>
      <c r="B30" s="451"/>
    </row>
    <row r="31" spans="2:3" ht="10.5" customHeight="1">
      <c r="B31" s="169"/>
      <c r="C31" s="94"/>
    </row>
    <row r="32" spans="1:5" ht="12.75" customHeight="1" thickBot="1">
      <c r="A32" s="175" t="s">
        <v>367</v>
      </c>
      <c r="B32" s="618"/>
      <c r="C32" s="94"/>
      <c r="E32" s="164"/>
    </row>
    <row r="33" spans="2:5" ht="12.75" customHeight="1">
      <c r="B33" s="168"/>
      <c r="C33" s="94"/>
      <c r="E33" s="164"/>
    </row>
    <row r="34" ht="12.75" customHeight="1"/>
    <row r="35" ht="14.25" customHeight="1">
      <c r="A35" s="86"/>
    </row>
    <row r="36" ht="12.75" customHeight="1"/>
    <row r="37" ht="12.75">
      <c r="B37" s="123"/>
    </row>
    <row r="38" spans="1:5" ht="12.75">
      <c r="A38" s="33"/>
      <c r="B38" s="33"/>
      <c r="C38" s="33"/>
      <c r="D38" s="33"/>
      <c r="E38" s="33"/>
    </row>
    <row r="39" spans="1:5" ht="15.75">
      <c r="A39" s="179"/>
      <c r="B39" s="33"/>
      <c r="C39" s="33"/>
      <c r="D39" s="33"/>
      <c r="E39" s="33"/>
    </row>
    <row r="40" spans="1:5" ht="12.75">
      <c r="A40" s="34"/>
      <c r="B40" s="34"/>
      <c r="C40" s="34"/>
      <c r="D40" s="34"/>
      <c r="E40" s="34"/>
    </row>
    <row r="41" spans="1:5" ht="12.75">
      <c r="A41" s="34"/>
      <c r="B41" s="34"/>
      <c r="C41" s="34"/>
      <c r="D41" s="34"/>
      <c r="E41" s="34"/>
    </row>
    <row r="42" spans="1:5" ht="12.75">
      <c r="A42" s="35"/>
      <c r="B42" s="35"/>
      <c r="C42" s="35"/>
      <c r="D42" s="35"/>
      <c r="E42" s="35"/>
    </row>
    <row r="43" spans="1:5" ht="12.75">
      <c r="A43" s="33"/>
      <c r="B43" s="33"/>
      <c r="C43" s="33"/>
      <c r="D43" s="33"/>
      <c r="E43" s="33"/>
    </row>
    <row r="44" spans="1:5" ht="12.75">
      <c r="A44" s="34"/>
      <c r="B44" s="34"/>
      <c r="C44" s="34"/>
      <c r="D44" s="34"/>
      <c r="E44" s="34"/>
    </row>
    <row r="45" spans="1:5" ht="12.75">
      <c r="A45" s="34"/>
      <c r="B45" s="34"/>
      <c r="C45" s="34"/>
      <c r="D45" s="34"/>
      <c r="E45" s="34"/>
    </row>
    <row r="95" ht="12.75">
      <c r="A95" s="15"/>
    </row>
  </sheetData>
  <sheetProtection/>
  <mergeCells count="11">
    <mergeCell ref="A1:G1"/>
    <mergeCell ref="A3:G3"/>
    <mergeCell ref="A4:G4"/>
    <mergeCell ref="B6:E6"/>
    <mergeCell ref="B8:E8"/>
    <mergeCell ref="B10:C10"/>
    <mergeCell ref="D10:E10"/>
    <mergeCell ref="A2:G2"/>
    <mergeCell ref="A10:A11"/>
    <mergeCell ref="F10:G10"/>
    <mergeCell ref="B7:E7"/>
  </mergeCells>
  <printOptions/>
  <pageMargins left="0.25" right="0" top="0.25" bottom="0" header="0" footer="0"/>
  <pageSetup fitToHeight="1" fitToWidth="1" horizontalDpi="600" verticalDpi="600" orientation="landscape" scale="95" r:id="rId3"/>
  <headerFooter alignWithMargins="0">
    <oddFooter>&amp;RStage 1 Time Budget</oddFooter>
  </headerFooter>
  <legacy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T38"/>
  <sheetViews>
    <sheetView showGridLines="0" zoomScalePageLayoutView="0" workbookViewId="0" topLeftCell="A1">
      <selection activeCell="I17" sqref="I17"/>
    </sheetView>
  </sheetViews>
  <sheetFormatPr defaultColWidth="9.140625" defaultRowHeight="12.75"/>
  <cols>
    <col min="1" max="1" width="35.7109375" style="0" customWidth="1"/>
    <col min="2" max="2" width="15.8515625" style="0" customWidth="1"/>
    <col min="3" max="3" width="25.421875" style="0" customWidth="1"/>
    <col min="4" max="7" width="8.7109375" style="0" customWidth="1"/>
    <col min="8" max="8" width="9.57421875" style="0" customWidth="1"/>
    <col min="9" max="9" width="9.7109375" style="0" customWidth="1"/>
    <col min="10" max="11" width="11.7109375" style="0" customWidth="1"/>
    <col min="18" max="18" width="8.7109375" style="0" customWidth="1"/>
    <col min="20" max="20" width="9.8515625" style="0" customWidth="1"/>
  </cols>
  <sheetData>
    <row r="1" spans="1:20" s="80" customFormat="1" ht="18">
      <c r="A1" s="712" t="str">
        <f>Header!A1</f>
        <v>EASTERN DISTRICT OF MICHIGAN</v>
      </c>
      <c r="B1" s="712"/>
      <c r="C1" s="712"/>
      <c r="D1" s="712"/>
      <c r="E1" s="712"/>
      <c r="F1" s="712"/>
      <c r="G1" s="712"/>
      <c r="H1" s="712"/>
      <c r="I1" s="712"/>
      <c r="J1" s="712"/>
      <c r="K1" s="712"/>
      <c r="L1" s="156"/>
      <c r="M1" s="156"/>
      <c r="N1" s="11"/>
      <c r="O1" s="11"/>
      <c r="P1" s="11"/>
      <c r="Q1" s="11"/>
      <c r="R1" s="11"/>
      <c r="S1" s="11"/>
      <c r="T1" s="11"/>
    </row>
    <row r="2" spans="1:20" s="81" customFormat="1" ht="18">
      <c r="A2" s="717" t="str">
        <f>Header!A2</f>
        <v>STAGE 2 MEGA CASE (TRIAL AND SENTENCING)</v>
      </c>
      <c r="B2" s="717"/>
      <c r="C2" s="717"/>
      <c r="D2" s="717"/>
      <c r="E2" s="717"/>
      <c r="F2" s="717"/>
      <c r="G2" s="717"/>
      <c r="H2" s="717"/>
      <c r="I2" s="717"/>
      <c r="J2" s="717"/>
      <c r="K2" s="717"/>
      <c r="L2" s="156"/>
      <c r="M2" s="156"/>
      <c r="N2" s="11"/>
      <c r="O2" s="11"/>
      <c r="P2" s="11"/>
      <c r="Q2" s="11"/>
      <c r="R2" s="11"/>
      <c r="S2" s="11"/>
      <c r="T2" s="11"/>
    </row>
    <row r="3" spans="1:20" s="82" customFormat="1" ht="16.5" customHeight="1">
      <c r="A3" s="712" t="s">
        <v>212</v>
      </c>
      <c r="B3" s="712"/>
      <c r="C3" s="712"/>
      <c r="D3" s="712"/>
      <c r="E3" s="712"/>
      <c r="F3" s="712"/>
      <c r="G3" s="712"/>
      <c r="H3" s="712"/>
      <c r="I3" s="712"/>
      <c r="J3" s="712"/>
      <c r="K3" s="712"/>
      <c r="L3" s="13"/>
      <c r="M3" s="13"/>
      <c r="N3" s="14"/>
      <c r="O3" s="14"/>
      <c r="P3" s="14"/>
      <c r="Q3" s="14"/>
      <c r="R3" s="14"/>
      <c r="S3" s="14"/>
      <c r="T3" s="14"/>
    </row>
    <row r="4" spans="1:20" s="80" customFormat="1" ht="12.75">
      <c r="A4" s="14"/>
      <c r="B4" s="14"/>
      <c r="C4" s="14"/>
      <c r="D4" s="14"/>
      <c r="E4" s="14"/>
      <c r="F4" s="14"/>
      <c r="G4" s="14"/>
      <c r="H4" s="14"/>
      <c r="I4" s="14"/>
      <c r="J4" s="14"/>
      <c r="K4" s="14"/>
      <c r="L4" s="14"/>
      <c r="M4" s="14"/>
      <c r="N4" s="14"/>
      <c r="O4" s="14"/>
      <c r="P4" s="14"/>
      <c r="Q4" s="14"/>
      <c r="R4" s="14"/>
      <c r="S4" s="14"/>
      <c r="T4" s="14"/>
    </row>
    <row r="5" spans="1:20" s="80" customFormat="1" ht="12.75">
      <c r="A5" s="13"/>
      <c r="B5" s="13"/>
      <c r="C5" s="13"/>
      <c r="D5" s="13"/>
      <c r="E5" s="13"/>
      <c r="F5" s="13"/>
      <c r="G5" s="13"/>
      <c r="H5" s="13"/>
      <c r="I5" s="13"/>
      <c r="J5" s="13"/>
      <c r="K5" s="13"/>
      <c r="L5" s="13"/>
      <c r="M5" s="13"/>
      <c r="N5" s="13"/>
      <c r="O5" s="13"/>
      <c r="P5" s="13"/>
      <c r="Q5" s="13"/>
      <c r="R5" s="13"/>
      <c r="S5" s="13"/>
      <c r="T5" s="13"/>
    </row>
    <row r="6" spans="1:20" s="80" customFormat="1" ht="16.5" thickBot="1">
      <c r="A6" s="201" t="s">
        <v>74</v>
      </c>
      <c r="B6" s="724" t="str">
        <f>IF(Header!B8="","",Header!B8)</f>
        <v>2:08-CR-20314</v>
      </c>
      <c r="C6" s="745"/>
      <c r="D6" s="18"/>
      <c r="E6" s="18"/>
      <c r="F6" s="18"/>
      <c r="G6" s="18"/>
      <c r="H6" s="18"/>
      <c r="I6" s="18"/>
      <c r="J6" s="13"/>
      <c r="K6" s="13"/>
      <c r="L6" s="13"/>
      <c r="M6" s="13"/>
      <c r="N6" s="13"/>
      <c r="O6" s="13"/>
      <c r="P6" s="13"/>
      <c r="Q6" s="13"/>
      <c r="R6" s="13"/>
      <c r="S6" s="13"/>
      <c r="T6" s="13"/>
    </row>
    <row r="7" spans="1:20" s="80" customFormat="1" ht="16.5" thickBot="1">
      <c r="A7" s="201" t="s">
        <v>75</v>
      </c>
      <c r="B7" s="724" t="str">
        <f>IF(Header!E8="","",Header!E8)</f>
        <v>USA v. Hamama</v>
      </c>
      <c r="C7" s="724" t="e">
        <f>IF(Header!#REF!="","",Header!#REF!)</f>
        <v>#REF!</v>
      </c>
      <c r="D7" s="17"/>
      <c r="E7" s="17"/>
      <c r="F7" s="17"/>
      <c r="G7" s="17"/>
      <c r="H7" s="17"/>
      <c r="I7" s="17"/>
      <c r="J7" s="13"/>
      <c r="K7" s="13"/>
      <c r="L7" s="13"/>
      <c r="M7" s="13"/>
      <c r="N7" s="13"/>
      <c r="O7" s="13"/>
      <c r="P7" s="13"/>
      <c r="Q7" s="13"/>
      <c r="R7" s="13"/>
      <c r="S7" s="13"/>
      <c r="T7" s="13"/>
    </row>
    <row r="8" spans="1:9" s="80" customFormat="1" ht="16.5" thickBot="1">
      <c r="A8" s="201" t="s">
        <v>209</v>
      </c>
      <c r="B8" s="724" t="str">
        <f>IF(Header!B13="","",Header!B13)</f>
        <v>Haytham Faraj</v>
      </c>
      <c r="C8" s="724" t="e">
        <f>IF(Header!#REF!="","",Header!#REF!)</f>
        <v>#REF!</v>
      </c>
      <c r="D8" s="19"/>
      <c r="E8" s="19"/>
      <c r="F8" s="19"/>
      <c r="G8" s="19"/>
      <c r="H8" s="19"/>
      <c r="I8" s="19"/>
    </row>
    <row r="9" s="80" customFormat="1" ht="15" customHeight="1" thickBot="1"/>
    <row r="10" spans="1:11" s="82" customFormat="1" ht="24" customHeight="1" thickBot="1">
      <c r="A10" s="314"/>
      <c r="B10" s="732" t="s">
        <v>35</v>
      </c>
      <c r="C10" s="733"/>
      <c r="D10" s="738" t="s">
        <v>335</v>
      </c>
      <c r="E10" s="739"/>
      <c r="F10" s="739"/>
      <c r="G10" s="740"/>
      <c r="H10" s="728" t="s">
        <v>112</v>
      </c>
      <c r="I10" s="729"/>
      <c r="J10" s="741" t="s">
        <v>147</v>
      </c>
      <c r="K10" s="742"/>
    </row>
    <row r="11" spans="1:11" s="82" customFormat="1" ht="24" customHeight="1" thickBot="1">
      <c r="A11" s="315"/>
      <c r="B11" s="734"/>
      <c r="C11" s="735"/>
      <c r="D11" s="738" t="s">
        <v>146</v>
      </c>
      <c r="E11" s="739"/>
      <c r="F11" s="738" t="s">
        <v>366</v>
      </c>
      <c r="G11" s="739"/>
      <c r="H11" s="730"/>
      <c r="I11" s="731"/>
      <c r="J11" s="743"/>
      <c r="K11" s="744"/>
    </row>
    <row r="12" spans="1:11" s="13" customFormat="1" ht="40.5" customHeight="1" thickBot="1">
      <c r="A12" s="316" t="s">
        <v>135</v>
      </c>
      <c r="B12" s="736"/>
      <c r="C12" s="737"/>
      <c r="D12" s="460" t="s">
        <v>34</v>
      </c>
      <c r="E12" s="461" t="s">
        <v>334</v>
      </c>
      <c r="F12" s="460" t="s">
        <v>34</v>
      </c>
      <c r="G12" s="461" t="s">
        <v>334</v>
      </c>
      <c r="H12" s="462" t="s">
        <v>146</v>
      </c>
      <c r="I12" s="434" t="s">
        <v>366</v>
      </c>
      <c r="J12" s="449" t="s">
        <v>146</v>
      </c>
      <c r="K12" s="434" t="s">
        <v>366</v>
      </c>
    </row>
    <row r="13" spans="1:11" s="83" customFormat="1" ht="19.5" customHeight="1">
      <c r="A13" s="464" t="str">
        <f>'Time Budget'!A12</f>
        <v>Arraignment and or Plea (15a)</v>
      </c>
      <c r="B13" s="725"/>
      <c r="C13" s="726"/>
      <c r="D13" s="466"/>
      <c r="E13" s="467"/>
      <c r="F13" s="671"/>
      <c r="G13" s="672"/>
      <c r="H13" s="466"/>
      <c r="I13" s="675"/>
      <c r="J13" s="476">
        <f>IF((D13+E13+H13)="","",((D13*Header!$B$25)+(E13*Header!$E$25)+H13))</f>
        <v>0</v>
      </c>
      <c r="K13" s="477">
        <f>IF((F13+G13+I13)="","",((F13*Header!$B$25)+(G13*Header!$E$25)+I13))</f>
        <v>0</v>
      </c>
    </row>
    <row r="14" spans="1:11" s="83" customFormat="1" ht="19.5" customHeight="1">
      <c r="A14" s="465" t="str">
        <f>'Time Budget'!A13</f>
        <v>Bail and Detention Hearings (15b)</v>
      </c>
      <c r="B14" s="721"/>
      <c r="C14" s="727"/>
      <c r="D14" s="468"/>
      <c r="E14" s="469"/>
      <c r="F14" s="673"/>
      <c r="G14" s="674"/>
      <c r="H14" s="470"/>
      <c r="I14" s="676"/>
      <c r="J14" s="478">
        <f>IF((D14+E14+H14)="","",((D14*Header!$B$25)+(E14*Header!$E$25)+H14))</f>
        <v>0</v>
      </c>
      <c r="K14" s="479">
        <f>IF((F14+G14+I14)="","",((F14*Header!$B$25)+(G14*Header!$E$25)+I14))</f>
        <v>0</v>
      </c>
    </row>
    <row r="15" spans="1:11" s="83" customFormat="1" ht="19.5" customHeight="1">
      <c r="A15" s="465" t="str">
        <f>'Time Budget'!A14</f>
        <v>Motion Hearings (15c)</v>
      </c>
      <c r="B15" s="721"/>
      <c r="C15" s="721"/>
      <c r="D15" s="468"/>
      <c r="E15" s="469"/>
      <c r="F15" s="673"/>
      <c r="G15" s="674"/>
      <c r="H15" s="470"/>
      <c r="I15" s="676"/>
      <c r="J15" s="480">
        <f>IF((D15+E15+H15)="","",((D15*Header!$B$25)+(E15*Header!$E$25)+H15))</f>
        <v>0</v>
      </c>
      <c r="K15" s="479">
        <f>IF((F15+G15+I15)="","",((F15*Header!$B$25)+(G15*Header!$E$25)+I15))</f>
        <v>0</v>
      </c>
    </row>
    <row r="16" spans="1:11" s="83" customFormat="1" ht="19.5" customHeight="1">
      <c r="A16" s="465" t="str">
        <f>'Time Budget'!A15</f>
        <v>Trial (15d)</v>
      </c>
      <c r="B16" s="719"/>
      <c r="C16" s="719"/>
      <c r="D16" s="468">
        <v>12</v>
      </c>
      <c r="E16" s="469"/>
      <c r="F16" s="673">
        <v>12</v>
      </c>
      <c r="G16" s="674"/>
      <c r="H16" s="470">
        <v>240</v>
      </c>
      <c r="I16" s="676">
        <v>240</v>
      </c>
      <c r="J16" s="478">
        <f>IF((D16+E16+H16)="","",((D16*Header!$B$25)+(E16*Header!$E$25)+H16))</f>
        <v>1740</v>
      </c>
      <c r="K16" s="479">
        <f>IF((F16+G16+I16)="","",((F16*Header!$B$25)+(G16*Header!$E$25)+I16))</f>
        <v>1740</v>
      </c>
    </row>
    <row r="17" spans="1:11" s="83" customFormat="1" ht="19.5" customHeight="1">
      <c r="A17" s="465" t="str">
        <f>'Time Budget'!A16</f>
        <v>Sentencing Hearings (15e)</v>
      </c>
      <c r="B17" s="719"/>
      <c r="C17" s="719"/>
      <c r="D17" s="468">
        <v>2</v>
      </c>
      <c r="E17" s="469"/>
      <c r="F17" s="673">
        <v>2</v>
      </c>
      <c r="G17" s="674"/>
      <c r="H17" s="470"/>
      <c r="I17" s="676"/>
      <c r="J17" s="480">
        <f>IF((D17+E17+H17)="","",((D17*Header!$B$25)+(E17*Header!$E$25)+H17))</f>
        <v>250</v>
      </c>
      <c r="K17" s="479">
        <f>IF((F17+G17+I17)="","",((F17*Header!$B$25)+(G17*Header!$E$25)+I17))</f>
        <v>250</v>
      </c>
    </row>
    <row r="18" spans="1:11" s="83" customFormat="1" ht="19.5" customHeight="1">
      <c r="A18" s="465" t="str">
        <f>'Time Budget'!A17</f>
        <v>Revocation Hearings (15f)</v>
      </c>
      <c r="B18" s="719"/>
      <c r="C18" s="719"/>
      <c r="D18" s="468"/>
      <c r="E18" s="469"/>
      <c r="F18" s="673"/>
      <c r="G18" s="674"/>
      <c r="H18" s="470"/>
      <c r="I18" s="676"/>
      <c r="J18" s="478">
        <f>IF((D18+E18+H18)="","",((D18*Header!$B$25)+(E18*Header!$E$25)+H18))</f>
        <v>0</v>
      </c>
      <c r="K18" s="479">
        <f>IF((F18+G18+I18)="","",((F18*Header!$B$25)+(G18*Header!$E$25)+I18))</f>
        <v>0</v>
      </c>
    </row>
    <row r="19" spans="1:11" s="83" customFormat="1" ht="19.5" customHeight="1">
      <c r="A19" s="465" t="str">
        <f>'Time Budget'!A18</f>
        <v>Appeals Court (15g)</v>
      </c>
      <c r="B19" s="719"/>
      <c r="C19" s="719"/>
      <c r="D19" s="468"/>
      <c r="E19" s="469"/>
      <c r="F19" s="673"/>
      <c r="G19" s="674"/>
      <c r="H19" s="470"/>
      <c r="I19" s="676"/>
      <c r="J19" s="480">
        <f>IF((D19+E19+H19)="","",((D19*Header!$B$25)+(E19*Header!$E$25)+H19))</f>
        <v>0</v>
      </c>
      <c r="K19" s="479">
        <f>IF((F19+G19+I19)="","",((F19*Header!$B$25)+(G19*Header!$E$25)+I19))</f>
        <v>0</v>
      </c>
    </row>
    <row r="20" spans="1:11" s="83" customFormat="1" ht="19.5" customHeight="1">
      <c r="A20" s="465" t="str">
        <f>'Time Budget'!A19</f>
        <v>Other (15h)</v>
      </c>
      <c r="B20" s="719"/>
      <c r="C20" s="719"/>
      <c r="D20" s="468"/>
      <c r="E20" s="469"/>
      <c r="F20" s="673"/>
      <c r="G20" s="674"/>
      <c r="H20" s="470"/>
      <c r="I20" s="676"/>
      <c r="J20" s="478">
        <f>IF((D20+E20+H20)="","",((D20*Header!$B$25)+(E20*Header!$E$25)+H20))</f>
        <v>0</v>
      </c>
      <c r="K20" s="479">
        <f>IF((F20+G20+I20)="","",((F20*Header!$B$25)+(G20*Header!$E$25)+I20))</f>
        <v>0</v>
      </c>
    </row>
    <row r="21" spans="1:11" s="83" customFormat="1" ht="19.5" customHeight="1">
      <c r="A21" s="465" t="str">
        <f>'Time Budget'!A20</f>
        <v>Interviews and Conferences (16a)</v>
      </c>
      <c r="B21" s="719"/>
      <c r="C21" s="719"/>
      <c r="D21" s="468"/>
      <c r="E21" s="469"/>
      <c r="F21" s="673"/>
      <c r="G21" s="674"/>
      <c r="H21" s="468"/>
      <c r="I21" s="677"/>
      <c r="J21" s="480">
        <f>IF((D21+E21+H21)="","",((D21*Header!$B$25)+(E21*Header!$E$25)+H21))</f>
        <v>0</v>
      </c>
      <c r="K21" s="479">
        <f>IF((F21+G21+I21)="","",((F21*Header!$B$25)+(G21*Header!$E$25)+I21))</f>
        <v>0</v>
      </c>
    </row>
    <row r="22" spans="1:11" s="83" customFormat="1" ht="19.5" customHeight="1">
      <c r="A22" s="465" t="str">
        <f>'Time Budget'!A21</f>
        <v>Obtaining and Reviewing Records (16b)</v>
      </c>
      <c r="B22" s="719"/>
      <c r="C22" s="720"/>
      <c r="D22" s="468"/>
      <c r="E22" s="469"/>
      <c r="F22" s="673"/>
      <c r="G22" s="674"/>
      <c r="H22" s="468"/>
      <c r="I22" s="677"/>
      <c r="J22" s="478">
        <f>IF((D22+E22+H22)="","",((D22*Header!$B$25)+(E22*Header!$E$25)+H22))</f>
        <v>0</v>
      </c>
      <c r="K22" s="479">
        <f>IF((F22+G22+I22)="","",((F22*Header!$B$25)+(G22*Header!$E$25)+I22))</f>
        <v>0</v>
      </c>
    </row>
    <row r="23" spans="1:11" s="83" customFormat="1" ht="19.5" customHeight="1">
      <c r="A23" s="465" t="str">
        <f>'Time Budget'!A22</f>
        <v>Legal Research and Brief Writing (16c)</v>
      </c>
      <c r="B23" s="721"/>
      <c r="C23" s="721"/>
      <c r="D23" s="470"/>
      <c r="E23" s="467"/>
      <c r="F23" s="671"/>
      <c r="G23" s="672"/>
      <c r="H23" s="470"/>
      <c r="I23" s="676"/>
      <c r="J23" s="480">
        <f>IF((D23+E23+H23)="","",((D23*Header!$B$25)+(E23*Header!$E$25)+H23))</f>
        <v>0</v>
      </c>
      <c r="K23" s="479">
        <f>IF((F23+G23+I23)="","",((F23*Header!$B$25)+(G23*Header!$E$25)+I23))</f>
        <v>0</v>
      </c>
    </row>
    <row r="24" spans="1:11" s="83" customFormat="1" ht="19.5" customHeight="1">
      <c r="A24" s="465" t="str">
        <f>'Time Budget'!A23</f>
        <v>Investigative and Other Work (16e)</v>
      </c>
      <c r="B24" s="719"/>
      <c r="C24" s="719"/>
      <c r="D24" s="468"/>
      <c r="E24" s="469"/>
      <c r="F24" s="673"/>
      <c r="G24" s="674"/>
      <c r="H24" s="470"/>
      <c r="I24" s="676"/>
      <c r="J24" s="478">
        <f>IF((D24+E24+H24)="","",((D24*Header!$B$25)+(E24*Header!$E$25)+H24))</f>
        <v>0</v>
      </c>
      <c r="K24" s="481">
        <f>IF((F24+G24+I24)="","",((F24*Header!$B$25)+(G24*Header!$E$25)+I24))</f>
        <v>0</v>
      </c>
    </row>
    <row r="25" spans="1:11" s="83" customFormat="1" ht="30" customHeight="1" thickBot="1">
      <c r="A25" s="459" t="str">
        <f>'Time Budget'!A24</f>
        <v>Amendments to Budget (16e)</v>
      </c>
      <c r="B25" s="722"/>
      <c r="C25" s="723"/>
      <c r="D25" s="471"/>
      <c r="E25" s="472"/>
      <c r="F25" s="473"/>
      <c r="G25" s="474"/>
      <c r="H25" s="471"/>
      <c r="I25" s="475"/>
      <c r="J25" s="482">
        <f>IF((D25+E25+H25)="","",((D25*Header!$B$25)+(E25*Header!$E$25)+H25))</f>
        <v>0</v>
      </c>
      <c r="K25" s="483">
        <f>IF((F25+G25+I25)="","",((F25*Header!$B$25)+(G25*Header!$E$25)+I25))</f>
        <v>0</v>
      </c>
    </row>
    <row r="26" spans="1:11" s="1" customFormat="1" ht="19.5" customHeight="1" thickBot="1">
      <c r="A26" s="490" t="s">
        <v>351</v>
      </c>
      <c r="B26" s="35"/>
      <c r="C26" s="35"/>
      <c r="D26" s="484">
        <f aca="true" t="shared" si="0" ref="D26:K26">SUM(D13:D25)</f>
        <v>14</v>
      </c>
      <c r="E26" s="485">
        <f t="shared" si="0"/>
        <v>0</v>
      </c>
      <c r="F26" s="486">
        <f t="shared" si="0"/>
        <v>14</v>
      </c>
      <c r="G26" s="487">
        <f t="shared" si="0"/>
        <v>0</v>
      </c>
      <c r="H26" s="486">
        <f t="shared" si="0"/>
        <v>240</v>
      </c>
      <c r="I26" s="488">
        <f t="shared" si="0"/>
        <v>240</v>
      </c>
      <c r="J26" s="458">
        <f t="shared" si="0"/>
        <v>1990</v>
      </c>
      <c r="K26" s="489">
        <f t="shared" si="0"/>
        <v>1990</v>
      </c>
    </row>
    <row r="27" spans="1:11" ht="23.25" customHeight="1">
      <c r="A27" s="450"/>
      <c r="B27" s="450"/>
      <c r="C27" s="450"/>
      <c r="D27" s="450"/>
      <c r="E27" s="450"/>
      <c r="F27" s="450"/>
      <c r="G27" s="450"/>
      <c r="H27" s="463"/>
      <c r="I27" s="463"/>
      <c r="J27" s="463"/>
      <c r="K27" s="463"/>
    </row>
    <row r="28" spans="1:13" ht="12.75">
      <c r="A28" s="12"/>
      <c r="B28" s="12"/>
      <c r="C28" s="12"/>
      <c r="D28" s="12"/>
      <c r="E28" s="12"/>
      <c r="F28" s="12"/>
      <c r="G28" s="12"/>
      <c r="H28" s="12"/>
      <c r="I28" s="12"/>
      <c r="J28" s="12"/>
      <c r="K28" s="12"/>
      <c r="L28" s="12"/>
      <c r="M28" s="12"/>
    </row>
    <row r="29" spans="1:13" ht="14.25">
      <c r="A29" s="86"/>
      <c r="B29" s="12"/>
      <c r="C29" s="12"/>
      <c r="D29" s="12"/>
      <c r="E29" s="12"/>
      <c r="F29" s="12"/>
      <c r="G29" s="12"/>
      <c r="H29" s="12"/>
      <c r="I29" s="12"/>
      <c r="J29" s="12"/>
      <c r="K29" s="12"/>
      <c r="L29" s="12"/>
      <c r="M29" s="12"/>
    </row>
    <row r="30" spans="1:13" ht="12.75">
      <c r="A30" s="12"/>
      <c r="B30" s="12"/>
      <c r="C30" s="12"/>
      <c r="D30" s="12"/>
      <c r="E30" s="12"/>
      <c r="F30" s="12"/>
      <c r="G30" s="12"/>
      <c r="H30" s="12"/>
      <c r="I30" s="12"/>
      <c r="J30" s="12"/>
      <c r="K30" s="12"/>
      <c r="L30" s="12"/>
      <c r="M30" s="12"/>
    </row>
    <row r="31" spans="1:13" ht="12.75">
      <c r="A31" s="12"/>
      <c r="B31" s="12"/>
      <c r="C31" s="12"/>
      <c r="D31" s="12"/>
      <c r="E31" s="12"/>
      <c r="F31" s="12"/>
      <c r="G31" s="12"/>
      <c r="H31" s="12"/>
      <c r="I31" s="12"/>
      <c r="J31" s="12"/>
      <c r="K31" s="12"/>
      <c r="L31" s="12"/>
      <c r="M31" s="12"/>
    </row>
    <row r="32" spans="1:13" ht="15.75">
      <c r="A32" s="180"/>
      <c r="B32" s="34"/>
      <c r="C32" s="12"/>
      <c r="D32" s="12"/>
      <c r="E32" s="12"/>
      <c r="F32" s="12"/>
      <c r="G32" s="12"/>
      <c r="H32" s="12"/>
      <c r="I32" s="12"/>
      <c r="J32" s="12"/>
      <c r="K32" s="12"/>
      <c r="L32" s="12"/>
      <c r="M32" s="12"/>
    </row>
    <row r="33" spans="1:13" ht="12.75">
      <c r="A33" s="34"/>
      <c r="B33" s="34"/>
      <c r="C33" s="12"/>
      <c r="D33" s="12"/>
      <c r="E33" s="12"/>
      <c r="F33" s="12"/>
      <c r="G33" s="12"/>
      <c r="H33" s="12"/>
      <c r="I33" s="12"/>
      <c r="J33" s="12"/>
      <c r="K33" s="12"/>
      <c r="L33" s="12"/>
      <c r="M33" s="12"/>
    </row>
    <row r="34" spans="1:13" ht="12.75">
      <c r="A34" s="34"/>
      <c r="B34" s="34"/>
      <c r="C34" s="12"/>
      <c r="D34" s="12"/>
      <c r="E34" s="12"/>
      <c r="F34" s="12"/>
      <c r="G34" s="12"/>
      <c r="H34" s="12"/>
      <c r="I34" s="12"/>
      <c r="J34" s="12"/>
      <c r="K34" s="12"/>
      <c r="L34" s="12"/>
      <c r="M34" s="12"/>
    </row>
    <row r="35" spans="1:13" ht="12.75">
      <c r="A35" s="34"/>
      <c r="B35" s="34"/>
      <c r="C35" s="12"/>
      <c r="D35" s="12"/>
      <c r="E35" s="12"/>
      <c r="F35" s="12"/>
      <c r="G35" s="12"/>
      <c r="H35" s="12"/>
      <c r="I35" s="12"/>
      <c r="J35" s="12"/>
      <c r="K35" s="12"/>
      <c r="L35" s="12"/>
      <c r="M35" s="12"/>
    </row>
    <row r="36" spans="1:13" ht="12.75">
      <c r="A36" s="34"/>
      <c r="B36" s="34"/>
      <c r="C36" s="12"/>
      <c r="D36" s="12"/>
      <c r="E36" s="12"/>
      <c r="F36" s="12"/>
      <c r="G36" s="12"/>
      <c r="H36" s="12"/>
      <c r="I36" s="12"/>
      <c r="J36" s="12"/>
      <c r="K36" s="12"/>
      <c r="L36" s="12"/>
      <c r="M36" s="12"/>
    </row>
    <row r="37" spans="1:13" ht="12.75">
      <c r="A37" s="34"/>
      <c r="B37" s="34"/>
      <c r="C37" s="12"/>
      <c r="D37" s="12"/>
      <c r="E37" s="12"/>
      <c r="F37" s="12"/>
      <c r="G37" s="12"/>
      <c r="H37" s="12"/>
      <c r="I37" s="12"/>
      <c r="J37" s="12"/>
      <c r="K37" s="12"/>
      <c r="L37" s="12"/>
      <c r="M37" s="12"/>
    </row>
    <row r="38" spans="1:2" ht="12.75">
      <c r="A38" s="3"/>
      <c r="B38" s="3"/>
    </row>
  </sheetData>
  <sheetProtection/>
  <mergeCells count="25">
    <mergeCell ref="H10:I11"/>
    <mergeCell ref="B10:C12"/>
    <mergeCell ref="D10:G10"/>
    <mergeCell ref="A1:K1"/>
    <mergeCell ref="A3:K3"/>
    <mergeCell ref="A2:K2"/>
    <mergeCell ref="J10:K11"/>
    <mergeCell ref="D11:E11"/>
    <mergeCell ref="F11:G11"/>
    <mergeCell ref="B6:C6"/>
    <mergeCell ref="B7:C7"/>
    <mergeCell ref="B8:C8"/>
    <mergeCell ref="B17:C17"/>
    <mergeCell ref="B13:C13"/>
    <mergeCell ref="B14:C14"/>
    <mergeCell ref="B16:C16"/>
    <mergeCell ref="B15:C15"/>
    <mergeCell ref="B22:C22"/>
    <mergeCell ref="B23:C23"/>
    <mergeCell ref="B24:C24"/>
    <mergeCell ref="B25:C25"/>
    <mergeCell ref="B21:C21"/>
    <mergeCell ref="B18:C18"/>
    <mergeCell ref="B19:C19"/>
    <mergeCell ref="B20:C20"/>
  </mergeCells>
  <printOptions/>
  <pageMargins left="0.25" right="0" top="0.5" bottom="0" header="0" footer="0"/>
  <pageSetup fitToHeight="1" fitToWidth="1" horizontalDpi="600" verticalDpi="600" orientation="landscape" scale="74" r:id="rId1"/>
  <headerFooter alignWithMargins="0">
    <oddFooter>&amp;RStage 1 Travel Budget</oddFooter>
  </headerFooter>
</worksheet>
</file>

<file path=xl/worksheets/sheet4.xml><?xml version="1.0" encoding="utf-8"?>
<worksheet xmlns="http://schemas.openxmlformats.org/spreadsheetml/2006/main" xmlns:r="http://schemas.openxmlformats.org/officeDocument/2006/relationships">
  <sheetPr codeName="Sheet10"/>
  <dimension ref="A1:T549"/>
  <sheetViews>
    <sheetView zoomScalePageLayoutView="0" workbookViewId="0" topLeftCell="A1">
      <selection activeCell="B6" sqref="B6:O6"/>
    </sheetView>
  </sheetViews>
  <sheetFormatPr defaultColWidth="9.140625" defaultRowHeight="12.75"/>
  <cols>
    <col min="1" max="1" width="32.00390625" style="0" customWidth="1"/>
    <col min="20" max="20" width="2.8515625" style="0" customWidth="1"/>
  </cols>
  <sheetData>
    <row r="1" spans="1:20" ht="15.75">
      <c r="A1" s="104" t="s">
        <v>7</v>
      </c>
      <c r="B1" s="157"/>
      <c r="C1" s="178" t="s">
        <v>174</v>
      </c>
      <c r="E1" s="157"/>
      <c r="F1" s="157"/>
      <c r="G1" s="157"/>
      <c r="H1" s="157"/>
      <c r="I1" s="157"/>
      <c r="J1" s="157"/>
      <c r="K1" s="157"/>
      <c r="L1" s="157"/>
      <c r="M1" s="157"/>
      <c r="N1" s="157"/>
      <c r="O1" s="157"/>
      <c r="P1" s="157"/>
      <c r="Q1" s="157"/>
      <c r="R1" s="157"/>
      <c r="S1" s="157"/>
      <c r="T1" s="105"/>
    </row>
    <row r="2" spans="1:20" ht="12.75">
      <c r="A2" s="63" t="s">
        <v>70</v>
      </c>
      <c r="B2" s="3"/>
      <c r="C2" s="3"/>
      <c r="D2" s="3"/>
      <c r="E2" s="3"/>
      <c r="F2" s="3"/>
      <c r="G2" s="3"/>
      <c r="H2" s="3"/>
      <c r="I2" s="3"/>
      <c r="J2" s="3"/>
      <c r="K2" s="3"/>
      <c r="L2" s="3"/>
      <c r="M2" s="3"/>
      <c r="N2" s="3"/>
      <c r="O2" s="3"/>
      <c r="P2" s="3"/>
      <c r="Q2" s="3"/>
      <c r="R2" s="3"/>
      <c r="S2" s="3"/>
      <c r="T2" s="64"/>
    </row>
    <row r="3" spans="1:20" ht="12.75">
      <c r="A3" s="158" t="s">
        <v>118</v>
      </c>
      <c r="B3" s="166">
        <f>Secrets!$B$115+Timesheet!$C$126+Timesheet!$C$128</f>
        <v>0</v>
      </c>
      <c r="C3" s="166">
        <f>Secrets!$C$115+Timesheet!$D$126+Timesheet!$D$128</f>
        <v>0</v>
      </c>
      <c r="D3" s="166">
        <f>Secrets!$D$115+Timesheet!$E$126+Timesheet!$E$128</f>
        <v>0</v>
      </c>
      <c r="E3" s="166">
        <f>Secrets!$E$115+Timesheet!$F$126+Timesheet!$F$128</f>
        <v>33.2</v>
      </c>
      <c r="F3" s="166">
        <f>Secrets!$F$115+Timesheet!$G$126+Timesheet!$G$128</f>
        <v>0</v>
      </c>
      <c r="G3" s="166">
        <f>Secrets!$G$115+Timesheet!$H$126+Timesheet!$H$128</f>
        <v>0</v>
      </c>
      <c r="H3" s="166">
        <f>Secrets!$H$115+Timesheet!$I$126+Timesheet!$I$128</f>
        <v>0</v>
      </c>
      <c r="I3" s="166">
        <f>Secrets!$I$115+Timesheet!$J$126+Timesheet!$J$128</f>
        <v>7.4</v>
      </c>
      <c r="J3" s="166">
        <f>Secrets!$J$115+Timesheet!$K$126+Timesheet!$K$128</f>
        <v>24.9</v>
      </c>
      <c r="K3" s="166">
        <f>Secrets!$K$115+Timesheet!$L$126+Timesheet!$L$128</f>
        <v>0</v>
      </c>
      <c r="L3" s="166">
        <f>Secrets!$L$115+Timesheet!$M$126+Timesheet!$M$128</f>
        <v>4</v>
      </c>
      <c r="M3" s="166">
        <f>Secrets!$M$115+Timesheet!$N$126+Timesheet!$N$128</f>
        <v>14.8</v>
      </c>
      <c r="N3" s="166">
        <f>Secrets!$N$115+Timesheet!$O$126+Timesheet!$O$128</f>
        <v>0</v>
      </c>
      <c r="O3" s="166">
        <f>Secrets!$O$115+Timesheet!$P$126+Timesheet!$P$128</f>
        <v>10</v>
      </c>
      <c r="P3" s="3"/>
      <c r="Q3" s="3"/>
      <c r="T3" s="64"/>
    </row>
    <row r="4" spans="1:20" ht="12.75">
      <c r="A4" s="158" t="s">
        <v>119</v>
      </c>
      <c r="B4" s="166">
        <f>Secrets!$B$116+Timesheet!$C$126+Timesheet!$C$129</f>
        <v>0</v>
      </c>
      <c r="C4" s="166">
        <f>Secrets!$C$116+Timesheet!$D$126+Timesheet!$D$129</f>
        <v>0</v>
      </c>
      <c r="D4" s="166">
        <f>Secrets!$D$116+Timesheet!$E$126+Timesheet!$E$129</f>
        <v>0</v>
      </c>
      <c r="E4" s="166">
        <f>Secrets!$E$116+Timesheet!$F$126+Timesheet!$F$129</f>
        <v>0</v>
      </c>
      <c r="F4" s="166">
        <f>Secrets!$F$116+Timesheet!$G$126+Timesheet!$G$129</f>
        <v>0</v>
      </c>
      <c r="G4" s="166">
        <f>Secrets!$G$116+Timesheet!$H$126+Timesheet!$H$129</f>
        <v>0</v>
      </c>
      <c r="H4" s="166">
        <f>Secrets!$H$116+Timesheet!$I$126+Timesheet!$I$129</f>
        <v>0</v>
      </c>
      <c r="I4" s="166">
        <f>Secrets!$I$116+Timesheet!$J$126+Timesheet!$J$129</f>
        <v>0</v>
      </c>
      <c r="J4" s="166">
        <f>Secrets!$J$116+Timesheet!$K$126+Timesheet!$K$129</f>
        <v>0</v>
      </c>
      <c r="K4" s="166">
        <f>Secrets!$K$116+Timesheet!$L$126+Timesheet!$L$129</f>
        <v>0</v>
      </c>
      <c r="L4" s="166">
        <f>Secrets!$L$116+Timesheet!$M$126+Timesheet!$M$129</f>
        <v>0</v>
      </c>
      <c r="M4" s="166">
        <f>Secrets!$M$116+Timesheet!$N$126+Timesheet!$N$129</f>
        <v>0</v>
      </c>
      <c r="N4" s="166">
        <f>Secrets!$N$116+Timesheet!$O$126+Timesheet!$O$129</f>
        <v>0</v>
      </c>
      <c r="O4" s="166">
        <f>Secrets!$O$116+Timesheet!$P$126+Timesheet!$P$129</f>
        <v>0</v>
      </c>
      <c r="P4" s="3"/>
      <c r="Q4" s="3"/>
      <c r="T4" s="64"/>
    </row>
    <row r="5" spans="1:20" ht="12.75">
      <c r="A5" s="158" t="s">
        <v>120</v>
      </c>
      <c r="B5" s="166">
        <f>Secrets!$B$115</f>
        <v>0</v>
      </c>
      <c r="C5" s="166">
        <f>Secrets!$C$115</f>
        <v>0</v>
      </c>
      <c r="D5" s="166">
        <f>Secrets!$D$115</f>
        <v>0</v>
      </c>
      <c r="E5" s="166">
        <f>Secrets!$E$115</f>
        <v>33.2</v>
      </c>
      <c r="F5" s="166">
        <f>Secrets!$F$115</f>
        <v>0</v>
      </c>
      <c r="G5" s="166">
        <f>Secrets!$G$115</f>
        <v>0</v>
      </c>
      <c r="H5" s="166">
        <f>Secrets!$H$115</f>
        <v>0</v>
      </c>
      <c r="I5" s="166">
        <f>Secrets!$I$115</f>
        <v>7.4</v>
      </c>
      <c r="J5" s="166">
        <f>Secrets!$J$115</f>
        <v>24.9</v>
      </c>
      <c r="K5" s="166">
        <f>Secrets!$K$115</f>
        <v>0</v>
      </c>
      <c r="L5" s="166">
        <f>Secrets!$L$115</f>
        <v>4</v>
      </c>
      <c r="M5" s="166">
        <f>Secrets!$M$115</f>
        <v>14.8</v>
      </c>
      <c r="N5" s="166">
        <f>Secrets!$N$115</f>
        <v>0</v>
      </c>
      <c r="O5" s="166">
        <f>Secrets!$O$115</f>
        <v>10</v>
      </c>
      <c r="P5" s="3"/>
      <c r="Q5" s="3"/>
      <c r="T5" s="64"/>
    </row>
    <row r="6" spans="1:20" ht="12.75">
      <c r="A6" s="158" t="s">
        <v>121</v>
      </c>
      <c r="B6" s="166">
        <f>Secrets!$B$116</f>
        <v>0</v>
      </c>
      <c r="C6" s="166">
        <f>Secrets!$C$116</f>
        <v>0</v>
      </c>
      <c r="D6" s="166">
        <f>Secrets!$D$116</f>
        <v>0</v>
      </c>
      <c r="E6" s="166">
        <f>Secrets!$E$116</f>
        <v>0</v>
      </c>
      <c r="F6" s="166">
        <f>Secrets!$F$116</f>
        <v>0</v>
      </c>
      <c r="G6" s="166">
        <f>Secrets!$G$116</f>
        <v>0</v>
      </c>
      <c r="H6" s="166">
        <f>Secrets!$H$116</f>
        <v>0</v>
      </c>
      <c r="I6" s="166">
        <f>Secrets!$I$116</f>
        <v>0</v>
      </c>
      <c r="J6" s="166">
        <f>Secrets!$J$116</f>
        <v>0</v>
      </c>
      <c r="K6" s="166">
        <f>Secrets!$K$116</f>
        <v>0</v>
      </c>
      <c r="L6" s="166">
        <f>Secrets!$L$116</f>
        <v>0</v>
      </c>
      <c r="M6" s="166">
        <f>Secrets!$M$116</f>
        <v>0</v>
      </c>
      <c r="N6" s="166">
        <f>Secrets!$N$116</f>
        <v>0</v>
      </c>
      <c r="O6" s="166">
        <f>Secrets!$O$116</f>
        <v>0</v>
      </c>
      <c r="P6" s="3"/>
      <c r="Q6" s="3"/>
      <c r="T6" s="64"/>
    </row>
    <row r="7" spans="1:20" ht="12.75">
      <c r="A7" s="63"/>
      <c r="B7" s="3"/>
      <c r="C7" s="3"/>
      <c r="D7" s="3"/>
      <c r="E7" s="3"/>
      <c r="F7" s="3"/>
      <c r="G7" s="3"/>
      <c r="H7" s="3"/>
      <c r="I7" s="3"/>
      <c r="J7" s="3"/>
      <c r="K7" s="3"/>
      <c r="L7" s="3"/>
      <c r="M7" s="3"/>
      <c r="N7" s="3"/>
      <c r="O7" s="3"/>
      <c r="P7" s="3"/>
      <c r="Q7" s="3"/>
      <c r="R7" s="3"/>
      <c r="S7" s="3"/>
      <c r="T7" s="64"/>
    </row>
    <row r="8" spans="1:20" ht="13.5" thickBot="1">
      <c r="A8" s="63"/>
      <c r="B8" s="3"/>
      <c r="C8" s="3"/>
      <c r="D8" s="3"/>
      <c r="E8" s="3"/>
      <c r="F8" s="3"/>
      <c r="G8" s="3"/>
      <c r="H8" s="3"/>
      <c r="I8" s="3"/>
      <c r="J8" s="3"/>
      <c r="K8" s="3"/>
      <c r="L8" s="3"/>
      <c r="M8" s="3"/>
      <c r="N8" s="3"/>
      <c r="O8" s="3"/>
      <c r="P8" s="3"/>
      <c r="Q8" s="3"/>
      <c r="R8" s="3"/>
      <c r="S8" s="3"/>
      <c r="T8" s="64"/>
    </row>
    <row r="9" spans="1:20" ht="12.75">
      <c r="A9" s="63"/>
      <c r="B9" s="746" t="s">
        <v>90</v>
      </c>
      <c r="C9" s="747"/>
      <c r="D9" s="748" t="s">
        <v>91</v>
      </c>
      <c r="E9" s="747"/>
      <c r="F9" s="748" t="s">
        <v>85</v>
      </c>
      <c r="G9" s="749"/>
      <c r="H9" s="3"/>
      <c r="I9" s="3"/>
      <c r="J9" s="3"/>
      <c r="K9" s="3"/>
      <c r="L9" s="3"/>
      <c r="M9" s="3"/>
      <c r="N9" s="3"/>
      <c r="O9" s="3"/>
      <c r="P9" s="3"/>
      <c r="Q9" s="3"/>
      <c r="R9" s="3"/>
      <c r="S9" s="3"/>
      <c r="T9" s="64"/>
    </row>
    <row r="10" spans="1:20" ht="13.5" thickBot="1">
      <c r="A10" s="63"/>
      <c r="B10" s="108" t="s">
        <v>34</v>
      </c>
      <c r="C10" s="109" t="s">
        <v>92</v>
      </c>
      <c r="D10" s="109" t="s">
        <v>34</v>
      </c>
      <c r="E10" s="109" t="s">
        <v>92</v>
      </c>
      <c r="F10" s="109" t="s">
        <v>34</v>
      </c>
      <c r="G10" s="110" t="s">
        <v>92</v>
      </c>
      <c r="H10" s="3"/>
      <c r="I10" s="3"/>
      <c r="J10" s="3"/>
      <c r="K10" s="3"/>
      <c r="L10" s="3"/>
      <c r="M10" s="3"/>
      <c r="N10" s="3"/>
      <c r="O10" s="3"/>
      <c r="P10" s="3"/>
      <c r="Q10" s="3"/>
      <c r="R10" s="3"/>
      <c r="S10" s="3"/>
      <c r="T10" s="64"/>
    </row>
    <row r="11" spans="1:20" ht="12.75">
      <c r="A11" s="391" t="s">
        <v>322</v>
      </c>
      <c r="B11" s="124">
        <f>Timesheet!C128</f>
        <v>0</v>
      </c>
      <c r="C11" s="124">
        <f>Timesheet!C129</f>
        <v>0</v>
      </c>
      <c r="D11" s="124">
        <v>0</v>
      </c>
      <c r="E11" s="124">
        <v>0</v>
      </c>
      <c r="F11" s="153">
        <f aca="true" t="shared" si="0" ref="F11:F19">B11+D11</f>
        <v>0</v>
      </c>
      <c r="G11" s="153">
        <f aca="true" t="shared" si="1" ref="G11:G19">C11+E11</f>
        <v>0</v>
      </c>
      <c r="H11" s="3"/>
      <c r="I11" s="3"/>
      <c r="J11" s="3"/>
      <c r="K11" s="3"/>
      <c r="L11" s="3"/>
      <c r="M11" s="3"/>
      <c r="N11" s="3"/>
      <c r="O11" s="3"/>
      <c r="P11" s="3"/>
      <c r="Q11" s="3"/>
      <c r="R11" s="3"/>
      <c r="S11" s="3"/>
      <c r="T11" s="64"/>
    </row>
    <row r="12" spans="1:20" ht="12.75">
      <c r="A12" s="392" t="s">
        <v>323</v>
      </c>
      <c r="B12" s="125">
        <f>Timesheet!D128</f>
        <v>0</v>
      </c>
      <c r="C12" s="125">
        <f>Timesheet!D129</f>
        <v>0</v>
      </c>
      <c r="D12" s="125">
        <v>0</v>
      </c>
      <c r="E12" s="126">
        <v>0</v>
      </c>
      <c r="F12" s="154">
        <f t="shared" si="0"/>
        <v>0</v>
      </c>
      <c r="G12" s="154">
        <f t="shared" si="1"/>
        <v>0</v>
      </c>
      <c r="H12" s="3"/>
      <c r="I12" s="3"/>
      <c r="J12" s="3"/>
      <c r="K12" s="3"/>
      <c r="L12" s="3"/>
      <c r="M12" s="3"/>
      <c r="N12" s="3"/>
      <c r="O12" s="3"/>
      <c r="P12" s="3"/>
      <c r="Q12" s="3"/>
      <c r="R12" s="3"/>
      <c r="S12" s="3"/>
      <c r="T12" s="64"/>
    </row>
    <row r="13" spans="1:20" ht="12.75">
      <c r="A13" s="392" t="s">
        <v>324</v>
      </c>
      <c r="B13" s="125">
        <f>Timesheet!E128</f>
        <v>0</v>
      </c>
      <c r="C13" s="125">
        <f>Timesheet!E129</f>
        <v>0</v>
      </c>
      <c r="D13" s="125">
        <v>0</v>
      </c>
      <c r="E13" s="126">
        <v>0</v>
      </c>
      <c r="F13" s="154">
        <f t="shared" si="0"/>
        <v>0</v>
      </c>
      <c r="G13" s="154">
        <f t="shared" si="1"/>
        <v>0</v>
      </c>
      <c r="H13" s="3"/>
      <c r="I13" s="3"/>
      <c r="J13" s="3"/>
      <c r="K13" s="3"/>
      <c r="L13" s="3"/>
      <c r="M13" s="3"/>
      <c r="N13" s="3"/>
      <c r="O13" s="3"/>
      <c r="P13" s="3"/>
      <c r="Q13" s="3"/>
      <c r="R13" s="3"/>
      <c r="S13" s="3"/>
      <c r="T13" s="64"/>
    </row>
    <row r="14" spans="1:20" ht="12.75">
      <c r="A14" s="392" t="s">
        <v>325</v>
      </c>
      <c r="B14" s="125">
        <f>Timesheet!F128</f>
        <v>0</v>
      </c>
      <c r="C14" s="125">
        <f>Timesheet!F129</f>
        <v>0</v>
      </c>
      <c r="D14" s="125">
        <v>0</v>
      </c>
      <c r="E14" s="126">
        <v>0</v>
      </c>
      <c r="F14" s="154">
        <f t="shared" si="0"/>
        <v>0</v>
      </c>
      <c r="G14" s="154">
        <f t="shared" si="1"/>
        <v>0</v>
      </c>
      <c r="H14" s="3"/>
      <c r="I14" s="3"/>
      <c r="J14" s="3"/>
      <c r="K14" s="3"/>
      <c r="L14" s="3"/>
      <c r="M14" s="3"/>
      <c r="N14" s="3"/>
      <c r="O14" s="3"/>
      <c r="P14" s="3"/>
      <c r="Q14" s="3"/>
      <c r="R14" s="3"/>
      <c r="S14" s="3"/>
      <c r="T14" s="64"/>
    </row>
    <row r="15" spans="1:20" ht="12.75">
      <c r="A15" s="392" t="s">
        <v>326</v>
      </c>
      <c r="B15" s="125">
        <f>Timesheet!G128</f>
        <v>0</v>
      </c>
      <c r="C15" s="125">
        <f>Timesheet!G129</f>
        <v>0</v>
      </c>
      <c r="D15" s="125">
        <v>0</v>
      </c>
      <c r="E15" s="126">
        <v>0</v>
      </c>
      <c r="F15" s="154">
        <f t="shared" si="0"/>
        <v>0</v>
      </c>
      <c r="G15" s="154">
        <f t="shared" si="1"/>
        <v>0</v>
      </c>
      <c r="H15" s="3"/>
      <c r="I15" s="3"/>
      <c r="J15" s="3"/>
      <c r="K15" s="3"/>
      <c r="L15" s="3"/>
      <c r="M15" s="3"/>
      <c r="N15" s="3"/>
      <c r="O15" s="3"/>
      <c r="P15" s="3"/>
      <c r="Q15" s="3"/>
      <c r="R15" s="3"/>
      <c r="S15" s="3"/>
      <c r="T15" s="64"/>
    </row>
    <row r="16" spans="1:20" ht="12.75">
      <c r="A16" s="392" t="s">
        <v>327</v>
      </c>
      <c r="B16" s="125">
        <f>Timesheet!H128</f>
        <v>0</v>
      </c>
      <c r="C16" s="125">
        <f>Timesheet!H129</f>
        <v>0</v>
      </c>
      <c r="D16" s="125">
        <v>0</v>
      </c>
      <c r="E16" s="126">
        <v>0</v>
      </c>
      <c r="F16" s="154">
        <f t="shared" si="0"/>
        <v>0</v>
      </c>
      <c r="G16" s="154">
        <f t="shared" si="1"/>
        <v>0</v>
      </c>
      <c r="H16" s="3"/>
      <c r="I16" s="3"/>
      <c r="J16" s="3"/>
      <c r="K16" s="3"/>
      <c r="L16" s="3"/>
      <c r="M16" s="3"/>
      <c r="N16" s="3"/>
      <c r="O16" s="3"/>
      <c r="P16" s="3"/>
      <c r="Q16" s="3"/>
      <c r="R16" s="3"/>
      <c r="S16" s="3"/>
      <c r="T16" s="64"/>
    </row>
    <row r="17" spans="1:20" ht="12.75">
      <c r="A17" s="392" t="s">
        <v>328</v>
      </c>
      <c r="B17" s="124">
        <f>Timesheet!I128</f>
        <v>0</v>
      </c>
      <c r="C17" s="125">
        <f>Timesheet!I129</f>
        <v>0</v>
      </c>
      <c r="D17" s="125">
        <v>0</v>
      </c>
      <c r="E17" s="126">
        <v>0</v>
      </c>
      <c r="F17" s="154">
        <f t="shared" si="0"/>
        <v>0</v>
      </c>
      <c r="G17" s="154">
        <f t="shared" si="1"/>
        <v>0</v>
      </c>
      <c r="H17" s="3"/>
      <c r="I17" s="3"/>
      <c r="J17" s="3"/>
      <c r="K17" s="3"/>
      <c r="L17" s="3"/>
      <c r="M17" s="3"/>
      <c r="N17" s="3"/>
      <c r="O17" s="3"/>
      <c r="P17" s="3"/>
      <c r="Q17" s="3"/>
      <c r="R17" s="3"/>
      <c r="S17" s="3"/>
      <c r="T17" s="64"/>
    </row>
    <row r="18" spans="1:20" ht="12.75">
      <c r="A18" s="392" t="s">
        <v>345</v>
      </c>
      <c r="B18" s="125">
        <f>Timesheet!J128</f>
        <v>0</v>
      </c>
      <c r="C18" s="125">
        <f>Timesheet!J129</f>
        <v>0</v>
      </c>
      <c r="D18" s="125">
        <v>0</v>
      </c>
      <c r="E18" s="126">
        <v>0</v>
      </c>
      <c r="F18" s="154">
        <f t="shared" si="0"/>
        <v>0</v>
      </c>
      <c r="G18" s="154">
        <f t="shared" si="1"/>
        <v>0</v>
      </c>
      <c r="H18" s="3"/>
      <c r="I18" s="3"/>
      <c r="J18" s="3"/>
      <c r="K18" s="3"/>
      <c r="L18" s="3"/>
      <c r="M18" s="3"/>
      <c r="N18" s="3"/>
      <c r="O18" s="3"/>
      <c r="P18" s="3"/>
      <c r="Q18" s="3"/>
      <c r="R18" s="3"/>
      <c r="S18" s="3"/>
      <c r="T18" s="64"/>
    </row>
    <row r="19" spans="1:20" ht="12.75">
      <c r="A19" s="392" t="s">
        <v>329</v>
      </c>
      <c r="B19" s="125">
        <f>Timesheet!K128</f>
        <v>0</v>
      </c>
      <c r="C19" s="125">
        <f>Timesheet!K129</f>
        <v>0</v>
      </c>
      <c r="D19" s="125">
        <v>0</v>
      </c>
      <c r="E19" s="126">
        <v>0</v>
      </c>
      <c r="F19" s="154">
        <f t="shared" si="0"/>
        <v>0</v>
      </c>
      <c r="G19" s="154">
        <f t="shared" si="1"/>
        <v>0</v>
      </c>
      <c r="H19" s="3"/>
      <c r="I19" s="3"/>
      <c r="J19" s="3"/>
      <c r="K19" s="3"/>
      <c r="L19" s="3"/>
      <c r="M19" s="3"/>
      <c r="N19" s="3"/>
      <c r="O19" s="3"/>
      <c r="P19" s="3"/>
      <c r="Q19" s="3"/>
      <c r="R19" s="3"/>
      <c r="S19" s="3"/>
      <c r="T19" s="64"/>
    </row>
    <row r="20" spans="1:20" ht="25.5">
      <c r="A20" s="392" t="s">
        <v>330</v>
      </c>
      <c r="B20" s="125">
        <f>Timesheet!L128</f>
        <v>0</v>
      </c>
      <c r="C20" s="125">
        <f>Timesheet!L129</f>
        <v>0</v>
      </c>
      <c r="D20" s="125">
        <v>0</v>
      </c>
      <c r="E20" s="126">
        <v>0</v>
      </c>
      <c r="F20" s="154">
        <f aca="true" t="shared" si="2" ref="F20:G24">B20+D20</f>
        <v>0</v>
      </c>
      <c r="G20" s="154">
        <f t="shared" si="2"/>
        <v>0</v>
      </c>
      <c r="H20" s="3"/>
      <c r="I20" s="3"/>
      <c r="J20" s="3"/>
      <c r="K20" s="3"/>
      <c r="L20" s="3"/>
      <c r="M20" s="3"/>
      <c r="N20" s="3"/>
      <c r="O20" s="3"/>
      <c r="P20" s="3"/>
      <c r="Q20" s="3"/>
      <c r="R20" s="3"/>
      <c r="S20" s="3"/>
      <c r="T20" s="64"/>
    </row>
    <row r="21" spans="1:20" ht="25.5">
      <c r="A21" s="392" t="s">
        <v>331</v>
      </c>
      <c r="B21" s="125">
        <f>Timesheet!M128</f>
        <v>0</v>
      </c>
      <c r="C21" s="125">
        <f>Timesheet!M129</f>
        <v>0</v>
      </c>
      <c r="D21" s="125">
        <v>0</v>
      </c>
      <c r="E21" s="126">
        <v>0</v>
      </c>
      <c r="F21" s="154">
        <f t="shared" si="2"/>
        <v>0</v>
      </c>
      <c r="G21" s="154">
        <f t="shared" si="2"/>
        <v>0</v>
      </c>
      <c r="H21" s="3"/>
      <c r="I21" s="3"/>
      <c r="J21" s="3"/>
      <c r="K21" s="3"/>
      <c r="L21" s="3"/>
      <c r="M21" s="3"/>
      <c r="N21" s="3"/>
      <c r="O21" s="3"/>
      <c r="P21" s="3"/>
      <c r="Q21" s="3"/>
      <c r="R21" s="3"/>
      <c r="S21" s="3"/>
      <c r="T21" s="64"/>
    </row>
    <row r="22" spans="1:20" ht="12.75">
      <c r="A22" s="392" t="s">
        <v>332</v>
      </c>
      <c r="B22" s="125">
        <f>Timesheet!N128</f>
        <v>0</v>
      </c>
      <c r="C22" s="125">
        <f>Timesheet!N129</f>
        <v>0</v>
      </c>
      <c r="D22" s="125">
        <v>0</v>
      </c>
      <c r="E22" s="126">
        <v>0</v>
      </c>
      <c r="F22" s="154">
        <f t="shared" si="2"/>
        <v>0</v>
      </c>
      <c r="G22" s="154">
        <f t="shared" si="2"/>
        <v>0</v>
      </c>
      <c r="H22" s="3"/>
      <c r="I22" s="3"/>
      <c r="J22" s="3"/>
      <c r="K22" s="3"/>
      <c r="L22" s="3"/>
      <c r="M22" s="3"/>
      <c r="N22" s="3"/>
      <c r="O22" s="3"/>
      <c r="P22" s="3"/>
      <c r="Q22" s="3"/>
      <c r="R22" s="3"/>
      <c r="S22" s="3"/>
      <c r="T22" s="64"/>
    </row>
    <row r="23" spans="1:20" ht="25.5">
      <c r="A23" s="200" t="s">
        <v>350</v>
      </c>
      <c r="B23" s="537">
        <f>Timesheet!O128</f>
        <v>0</v>
      </c>
      <c r="C23" s="125">
        <f>Timesheet!O129</f>
        <v>0</v>
      </c>
      <c r="D23" s="125">
        <v>0</v>
      </c>
      <c r="E23" s="126">
        <v>0</v>
      </c>
      <c r="F23" s="154">
        <f t="shared" si="2"/>
        <v>0</v>
      </c>
      <c r="G23" s="154">
        <f t="shared" si="2"/>
        <v>0</v>
      </c>
      <c r="H23" s="3"/>
      <c r="I23" s="3"/>
      <c r="J23" s="3"/>
      <c r="K23" s="3"/>
      <c r="L23" s="3"/>
      <c r="M23" s="3"/>
      <c r="N23" s="3"/>
      <c r="O23" s="3"/>
      <c r="P23" s="3"/>
      <c r="Q23" s="3"/>
      <c r="R23" s="3"/>
      <c r="S23" s="3"/>
      <c r="T23" s="64"/>
    </row>
    <row r="24" spans="1:20" ht="12.75">
      <c r="A24" s="63" t="s">
        <v>88</v>
      </c>
      <c r="B24" s="125">
        <f>Timesheet!P128</f>
        <v>0</v>
      </c>
      <c r="C24" s="126">
        <f>Timesheet!P129</f>
        <v>0</v>
      </c>
      <c r="D24" s="125">
        <v>0</v>
      </c>
      <c r="E24" s="126">
        <v>0</v>
      </c>
      <c r="F24" s="154">
        <f t="shared" si="2"/>
        <v>0</v>
      </c>
      <c r="G24" s="154">
        <f t="shared" si="2"/>
        <v>0</v>
      </c>
      <c r="H24" s="3"/>
      <c r="I24" s="3"/>
      <c r="J24" s="3"/>
      <c r="K24" s="3"/>
      <c r="L24" s="3"/>
      <c r="M24" s="3"/>
      <c r="N24" s="3"/>
      <c r="O24" s="3"/>
      <c r="P24" s="3"/>
      <c r="Q24" s="3"/>
      <c r="R24" s="3"/>
      <c r="S24" s="3"/>
      <c r="T24" s="64"/>
    </row>
    <row r="25" spans="1:20" ht="12.75">
      <c r="A25" s="63"/>
      <c r="B25" s="161"/>
      <c r="C25" s="162"/>
      <c r="D25" s="161"/>
      <c r="E25" s="162"/>
      <c r="F25" s="163"/>
      <c r="G25" s="163"/>
      <c r="H25" s="3"/>
      <c r="I25" s="3"/>
      <c r="J25" s="3"/>
      <c r="K25" s="3"/>
      <c r="L25" s="3"/>
      <c r="M25" s="3"/>
      <c r="N25" s="3"/>
      <c r="O25" s="3"/>
      <c r="P25" s="3"/>
      <c r="Q25" s="3"/>
      <c r="R25" s="3"/>
      <c r="S25" s="3"/>
      <c r="T25" s="64"/>
    </row>
    <row r="26" spans="1:20" ht="12.75">
      <c r="A26" s="63"/>
      <c r="B26" s="161"/>
      <c r="C26" s="162"/>
      <c r="D26" s="161"/>
      <c r="E26" s="162"/>
      <c r="F26" s="163"/>
      <c r="G26" s="163"/>
      <c r="H26" s="3"/>
      <c r="I26" s="3"/>
      <c r="J26" s="3"/>
      <c r="K26" s="3"/>
      <c r="L26" s="3"/>
      <c r="M26" s="3"/>
      <c r="N26" s="3"/>
      <c r="O26" s="3"/>
      <c r="P26" s="3"/>
      <c r="Q26" s="3"/>
      <c r="R26" s="3"/>
      <c r="S26" s="3"/>
      <c r="T26" s="64"/>
    </row>
    <row r="27" spans="1:20" ht="12.75">
      <c r="A27" s="63"/>
      <c r="B27" s="161"/>
      <c r="C27" s="162"/>
      <c r="D27" s="161"/>
      <c r="E27" s="162"/>
      <c r="F27" s="163"/>
      <c r="G27" s="163"/>
      <c r="H27" s="3"/>
      <c r="I27" s="3"/>
      <c r="J27" s="3"/>
      <c r="K27" s="3"/>
      <c r="L27" s="3"/>
      <c r="M27" s="3"/>
      <c r="N27" s="3"/>
      <c r="O27" s="3"/>
      <c r="P27" s="3"/>
      <c r="Q27" s="3"/>
      <c r="R27" s="3"/>
      <c r="S27" s="3"/>
      <c r="T27" s="64"/>
    </row>
    <row r="28" spans="1:20" ht="12.75">
      <c r="A28" s="63"/>
      <c r="B28" s="161"/>
      <c r="C28" s="162"/>
      <c r="D28" s="161"/>
      <c r="E28" s="162"/>
      <c r="F28" s="163"/>
      <c r="G28" s="163"/>
      <c r="H28" s="3"/>
      <c r="I28" s="3"/>
      <c r="J28" s="3"/>
      <c r="K28" s="3"/>
      <c r="L28" s="3"/>
      <c r="M28" s="3"/>
      <c r="N28" s="3"/>
      <c r="O28" s="3"/>
      <c r="P28" s="3"/>
      <c r="Q28" s="3"/>
      <c r="R28" s="3"/>
      <c r="S28" s="3"/>
      <c r="T28" s="64"/>
    </row>
    <row r="29" spans="1:20" ht="12.75">
      <c r="A29" s="63"/>
      <c r="B29" s="161"/>
      <c r="C29" s="162"/>
      <c r="D29" s="161"/>
      <c r="E29" s="162"/>
      <c r="F29" s="163"/>
      <c r="G29" s="163"/>
      <c r="H29" s="3"/>
      <c r="I29" s="3"/>
      <c r="J29" s="3"/>
      <c r="K29" s="3"/>
      <c r="L29" s="3"/>
      <c r="M29" s="3"/>
      <c r="N29" s="3"/>
      <c r="O29" s="3"/>
      <c r="P29" s="3"/>
      <c r="Q29" s="3"/>
      <c r="R29" s="3"/>
      <c r="S29" s="3"/>
      <c r="T29" s="64"/>
    </row>
    <row r="30" spans="1:20" ht="12.75">
      <c r="A30" s="63"/>
      <c r="B30" s="161"/>
      <c r="C30" s="162"/>
      <c r="D30" s="161"/>
      <c r="E30" s="162"/>
      <c r="F30" s="163"/>
      <c r="G30" s="163"/>
      <c r="H30" s="3"/>
      <c r="I30" s="3"/>
      <c r="J30" s="3"/>
      <c r="K30" s="3"/>
      <c r="L30" s="3"/>
      <c r="M30" s="3"/>
      <c r="N30" s="3"/>
      <c r="O30" s="3"/>
      <c r="P30" s="3"/>
      <c r="Q30" s="3"/>
      <c r="R30" s="3"/>
      <c r="S30" s="3"/>
      <c r="T30" s="64"/>
    </row>
    <row r="31" spans="1:20" ht="12.75">
      <c r="A31" s="63"/>
      <c r="B31" s="161"/>
      <c r="C31" s="162"/>
      <c r="D31" s="161"/>
      <c r="E31" s="162"/>
      <c r="F31" s="163"/>
      <c r="G31" s="163"/>
      <c r="H31" s="3"/>
      <c r="I31" s="3"/>
      <c r="J31" s="3"/>
      <c r="K31" s="3"/>
      <c r="L31" s="3"/>
      <c r="M31" s="3"/>
      <c r="N31" s="3"/>
      <c r="O31" s="3"/>
      <c r="P31" s="3"/>
      <c r="Q31" s="3"/>
      <c r="R31" s="3"/>
      <c r="S31" s="3"/>
      <c r="T31" s="64"/>
    </row>
    <row r="32" spans="1:20" ht="12.75">
      <c r="A32" t="s">
        <v>93</v>
      </c>
      <c r="G32" t="s">
        <v>94</v>
      </c>
      <c r="T32" s="64"/>
    </row>
    <row r="33" ht="12.75">
      <c r="T33" s="64"/>
    </row>
    <row r="34" spans="1:20" ht="19.5" customHeight="1">
      <c r="A34" s="753" t="s">
        <v>5</v>
      </c>
      <c r="B34" s="754"/>
      <c r="C34" s="754"/>
      <c r="D34" s="754"/>
      <c r="E34" s="755"/>
      <c r="G34" s="753" t="s">
        <v>5</v>
      </c>
      <c r="H34" s="754"/>
      <c r="I34" s="754"/>
      <c r="J34" s="754"/>
      <c r="K34" s="755"/>
      <c r="T34" s="64"/>
    </row>
    <row r="35" spans="1:20" ht="12.75" customHeight="1">
      <c r="A35" s="533" t="s">
        <v>144</v>
      </c>
      <c r="B35" s="756" t="str">
        <f>Header!B13</f>
        <v>Haytham Faraj</v>
      </c>
      <c r="C35" s="757"/>
      <c r="D35" s="757"/>
      <c r="E35" s="758"/>
      <c r="F35" s="593"/>
      <c r="G35" s="533" t="s">
        <v>144</v>
      </c>
      <c r="H35" s="756">
        <f>Header!E13</f>
        <v>0</v>
      </c>
      <c r="I35" s="757"/>
      <c r="J35" s="757"/>
      <c r="K35" s="758"/>
      <c r="T35" s="64"/>
    </row>
    <row r="36" spans="1:20" ht="12.75" customHeight="1">
      <c r="A36" s="533"/>
      <c r="B36" s="594"/>
      <c r="C36" s="594"/>
      <c r="D36" s="594"/>
      <c r="E36" s="595"/>
      <c r="F36" s="593"/>
      <c r="G36" s="533"/>
      <c r="H36" s="594"/>
      <c r="I36" s="594"/>
      <c r="J36" s="594"/>
      <c r="K36" s="595"/>
      <c r="T36" s="64"/>
    </row>
    <row r="37" spans="1:20" ht="12.75">
      <c r="A37" s="533" t="s">
        <v>143</v>
      </c>
      <c r="B37" s="756" t="str">
        <f>Header!B15</f>
        <v>2181 Jamieson Ave.</v>
      </c>
      <c r="C37" s="757"/>
      <c r="D37" s="757"/>
      <c r="E37" s="758"/>
      <c r="F37" s="593"/>
      <c r="G37" s="533" t="s">
        <v>143</v>
      </c>
      <c r="H37" s="756">
        <f>Header!E15</f>
        <v>0</v>
      </c>
      <c r="I37" s="757"/>
      <c r="J37" s="757"/>
      <c r="K37" s="758"/>
      <c r="T37" s="64"/>
    </row>
    <row r="38" spans="1:20" ht="12.75">
      <c r="A38" s="533"/>
      <c r="B38" s="750" t="str">
        <f>Header!B17</f>
        <v>Suite 1505</v>
      </c>
      <c r="C38" s="751"/>
      <c r="D38" s="751"/>
      <c r="E38" s="752"/>
      <c r="F38" s="593"/>
      <c r="G38" s="533"/>
      <c r="H38" s="750">
        <f>Header!E17</f>
        <v>0</v>
      </c>
      <c r="I38" s="751"/>
      <c r="J38" s="751"/>
      <c r="K38" s="752"/>
      <c r="T38" s="64"/>
    </row>
    <row r="39" spans="1:20" ht="12.75">
      <c r="A39" s="533"/>
      <c r="B39" s="756" t="str">
        <f>Header!B19</f>
        <v>Alexandria, Virginia 22314</v>
      </c>
      <c r="C39" s="757"/>
      <c r="D39" s="757"/>
      <c r="E39" s="758"/>
      <c r="F39" s="593"/>
      <c r="G39" s="533"/>
      <c r="H39" s="756">
        <f>Header!E19</f>
        <v>0</v>
      </c>
      <c r="I39" s="757"/>
      <c r="J39" s="757"/>
      <c r="K39" s="758"/>
      <c r="T39" s="64"/>
    </row>
    <row r="40" spans="1:20" ht="12.75">
      <c r="A40" s="533"/>
      <c r="B40" s="594"/>
      <c r="C40" s="594"/>
      <c r="D40" s="594"/>
      <c r="E40" s="595"/>
      <c r="F40" s="593"/>
      <c r="G40" s="533"/>
      <c r="H40" s="594"/>
      <c r="I40" s="594"/>
      <c r="J40" s="594"/>
      <c r="K40" s="595"/>
      <c r="T40" s="64"/>
    </row>
    <row r="41" spans="1:20" ht="12.75">
      <c r="A41" s="533" t="s">
        <v>379</v>
      </c>
      <c r="B41" s="756" t="str">
        <f>Header!B21</f>
        <v>888-970-0005</v>
      </c>
      <c r="C41" s="757"/>
      <c r="D41" s="757"/>
      <c r="E41" s="758"/>
      <c r="F41" s="593"/>
      <c r="G41" s="533" t="s">
        <v>379</v>
      </c>
      <c r="H41" s="756">
        <f>Header!E21</f>
        <v>0</v>
      </c>
      <c r="I41" s="757"/>
      <c r="J41" s="757"/>
      <c r="K41" s="758"/>
      <c r="T41" s="64"/>
    </row>
    <row r="42" spans="1:20" ht="12.75">
      <c r="A42" s="533"/>
      <c r="B42" s="594"/>
      <c r="C42" s="594"/>
      <c r="D42" s="594"/>
      <c r="E42" s="595"/>
      <c r="F42" s="593"/>
      <c r="G42" s="533"/>
      <c r="H42" s="594"/>
      <c r="I42" s="594"/>
      <c r="J42" s="594"/>
      <c r="K42" s="595"/>
      <c r="T42" s="64"/>
    </row>
    <row r="43" spans="1:20" ht="12.75">
      <c r="A43" s="533" t="s">
        <v>380</v>
      </c>
      <c r="B43" s="756" t="str">
        <f>Header!B23</f>
        <v>haytham@puckettfaraj.com</v>
      </c>
      <c r="C43" s="757"/>
      <c r="D43" s="757"/>
      <c r="E43" s="758"/>
      <c r="F43" s="593"/>
      <c r="G43" s="533" t="s">
        <v>380</v>
      </c>
      <c r="H43" s="756">
        <f>Header!E23</f>
        <v>0</v>
      </c>
      <c r="I43" s="757"/>
      <c r="J43" s="757"/>
      <c r="K43" s="758"/>
      <c r="T43" s="64"/>
    </row>
    <row r="44" spans="1:20" ht="12.75">
      <c r="A44" s="572"/>
      <c r="B44" s="573"/>
      <c r="C44" s="573"/>
      <c r="D44" s="573"/>
      <c r="E44" s="596"/>
      <c r="F44" s="593"/>
      <c r="G44" s="572"/>
      <c r="H44" s="573"/>
      <c r="I44" s="573"/>
      <c r="J44" s="573"/>
      <c r="K44" s="596"/>
      <c r="T44" s="64"/>
    </row>
    <row r="45" spans="1:20" ht="12.75">
      <c r="A45" s="597" t="s">
        <v>16</v>
      </c>
      <c r="B45" s="598"/>
      <c r="C45" s="598"/>
      <c r="D45" s="598"/>
      <c r="E45" s="599"/>
      <c r="F45" s="593"/>
      <c r="G45" s="597" t="s">
        <v>16</v>
      </c>
      <c r="H45" s="598"/>
      <c r="I45" s="598"/>
      <c r="J45" s="598"/>
      <c r="K45" s="599"/>
      <c r="T45" s="64"/>
    </row>
    <row r="46" spans="1:20" ht="12.75">
      <c r="A46" s="533" t="s">
        <v>381</v>
      </c>
      <c r="B46" s="594"/>
      <c r="C46" s="594"/>
      <c r="D46" s="594"/>
      <c r="E46" s="595"/>
      <c r="F46" s="593"/>
      <c r="G46" s="533" t="s">
        <v>381</v>
      </c>
      <c r="H46" s="594"/>
      <c r="I46" s="594"/>
      <c r="J46" s="594"/>
      <c r="K46" s="595"/>
      <c r="T46" s="64"/>
    </row>
    <row r="47" spans="1:20" ht="12.75">
      <c r="A47" s="533"/>
      <c r="B47" s="594"/>
      <c r="C47" s="594"/>
      <c r="D47" s="594"/>
      <c r="E47" s="595"/>
      <c r="F47" s="593"/>
      <c r="G47" s="533"/>
      <c r="H47" s="594"/>
      <c r="I47" s="594"/>
      <c r="J47" s="594"/>
      <c r="K47" s="595"/>
      <c r="T47" s="64"/>
    </row>
    <row r="48" spans="1:20" ht="12.75">
      <c r="A48" s="533"/>
      <c r="B48" s="594"/>
      <c r="C48" s="594"/>
      <c r="D48" s="594"/>
      <c r="E48" s="595"/>
      <c r="F48" s="593"/>
      <c r="G48" s="533"/>
      <c r="H48" s="594"/>
      <c r="I48" s="594"/>
      <c r="J48" s="594"/>
      <c r="K48" s="595"/>
      <c r="T48" s="64"/>
    </row>
    <row r="49" spans="1:20" ht="12.75">
      <c r="A49" s="533" t="s">
        <v>144</v>
      </c>
      <c r="B49" s="756" t="str">
        <f>Header!B13</f>
        <v>Haytham Faraj</v>
      </c>
      <c r="C49" s="757"/>
      <c r="D49" s="757"/>
      <c r="E49" s="758"/>
      <c r="F49" s="593"/>
      <c r="G49" s="533" t="s">
        <v>144</v>
      </c>
      <c r="H49" s="756">
        <f>Header!E13</f>
        <v>0</v>
      </c>
      <c r="I49" s="757"/>
      <c r="J49" s="757"/>
      <c r="K49" s="758"/>
      <c r="T49" s="64"/>
    </row>
    <row r="50" spans="1:20" ht="12.75">
      <c r="A50" s="533"/>
      <c r="B50" s="594"/>
      <c r="C50" s="594"/>
      <c r="D50" s="594"/>
      <c r="E50" s="595"/>
      <c r="F50" s="593"/>
      <c r="G50" s="533"/>
      <c r="H50" s="594"/>
      <c r="I50" s="594"/>
      <c r="J50" s="594"/>
      <c r="K50" s="595"/>
      <c r="T50" s="64"/>
    </row>
    <row r="51" spans="1:20" ht="12.75">
      <c r="A51" s="533" t="s">
        <v>143</v>
      </c>
      <c r="B51" s="756" t="str">
        <f>Header!B15</f>
        <v>2181 Jamieson Ave.</v>
      </c>
      <c r="C51" s="757"/>
      <c r="D51" s="757"/>
      <c r="E51" s="758"/>
      <c r="F51" s="593"/>
      <c r="G51" s="533" t="s">
        <v>143</v>
      </c>
      <c r="H51" s="756">
        <f>Header!E15</f>
        <v>0</v>
      </c>
      <c r="I51" s="757"/>
      <c r="J51" s="757"/>
      <c r="K51" s="758"/>
      <c r="T51" s="64"/>
    </row>
    <row r="52" spans="1:20" ht="12.75">
      <c r="A52" s="533"/>
      <c r="B52" s="756" t="str">
        <f>Header!B17</f>
        <v>Suite 1505</v>
      </c>
      <c r="C52" s="757"/>
      <c r="D52" s="757"/>
      <c r="E52" s="758"/>
      <c r="F52" s="593"/>
      <c r="G52" s="533"/>
      <c r="H52" s="750">
        <f>Header!E17</f>
        <v>0</v>
      </c>
      <c r="I52" s="751"/>
      <c r="J52" s="751"/>
      <c r="K52" s="752"/>
      <c r="T52" s="64"/>
    </row>
    <row r="53" spans="1:20" ht="12.75">
      <c r="A53" s="533"/>
      <c r="B53" s="756" t="str">
        <f>Header!B19</f>
        <v>Alexandria, Virginia 22314</v>
      </c>
      <c r="C53" s="757"/>
      <c r="D53" s="757"/>
      <c r="E53" s="758"/>
      <c r="F53" s="593"/>
      <c r="G53" s="533"/>
      <c r="H53" s="756">
        <f>Header!E19</f>
        <v>0</v>
      </c>
      <c r="I53" s="757"/>
      <c r="J53" s="757"/>
      <c r="K53" s="758"/>
      <c r="T53" s="64"/>
    </row>
    <row r="54" spans="1:20" ht="12.75">
      <c r="A54" s="63"/>
      <c r="B54" s="3"/>
      <c r="C54" s="3"/>
      <c r="D54" s="3"/>
      <c r="E54" s="43"/>
      <c r="G54" s="63"/>
      <c r="H54" s="3"/>
      <c r="I54" s="3"/>
      <c r="J54" s="3"/>
      <c r="K54" s="43"/>
      <c r="T54" s="64"/>
    </row>
    <row r="55" spans="1:20" ht="12.75">
      <c r="A55" s="63"/>
      <c r="B55" s="3"/>
      <c r="C55" s="3"/>
      <c r="D55" s="3"/>
      <c r="E55" s="3"/>
      <c r="F55" s="3"/>
      <c r="G55" s="3"/>
      <c r="H55" s="3"/>
      <c r="I55" s="3"/>
      <c r="J55" s="3"/>
      <c r="K55" s="3"/>
      <c r="L55" s="3"/>
      <c r="M55" s="3"/>
      <c r="N55" s="3"/>
      <c r="O55" s="3"/>
      <c r="P55" s="3"/>
      <c r="Q55" s="3"/>
      <c r="R55" s="3"/>
      <c r="S55" s="3"/>
      <c r="T55" s="64"/>
    </row>
    <row r="56" s="198" customFormat="1" ht="12.75" hidden="1"/>
    <row r="57" s="198" customFormat="1" ht="12.75" hidden="1"/>
    <row r="58" s="198" customFormat="1" ht="12.75" hidden="1"/>
    <row r="59" spans="1:19" s="198" customFormat="1" ht="12.75" hidden="1">
      <c r="A59" s="256"/>
      <c r="B59" s="226"/>
      <c r="C59" s="226"/>
      <c r="D59" s="226"/>
      <c r="E59" s="226"/>
      <c r="F59" s="226"/>
      <c r="G59" s="226"/>
      <c r="H59" s="226"/>
      <c r="I59" s="226"/>
      <c r="J59" s="226"/>
      <c r="K59" s="226"/>
      <c r="L59" s="226"/>
      <c r="M59" s="226"/>
      <c r="N59" s="226"/>
      <c r="O59" s="226"/>
      <c r="P59" s="226"/>
      <c r="Q59" s="226"/>
      <c r="R59" s="226"/>
      <c r="S59" s="226"/>
    </row>
    <row r="60" spans="1:19" s="198" customFormat="1" ht="12.75" hidden="1">
      <c r="A60" s="256"/>
      <c r="B60" s="226"/>
      <c r="C60" s="226"/>
      <c r="D60" s="226"/>
      <c r="E60" s="226"/>
      <c r="F60" s="226"/>
      <c r="G60" s="226"/>
      <c r="H60" s="226"/>
      <c r="I60" s="226"/>
      <c r="J60" s="226"/>
      <c r="K60" s="226"/>
      <c r="L60" s="226"/>
      <c r="M60" s="226"/>
      <c r="N60" s="226"/>
      <c r="O60" s="226"/>
      <c r="P60" s="226"/>
      <c r="Q60" s="226"/>
      <c r="R60" s="226"/>
      <c r="S60" s="226"/>
    </row>
    <row r="61" spans="1:19" s="198" customFormat="1" ht="12.75" hidden="1">
      <c r="A61" s="256"/>
      <c r="B61" s="226"/>
      <c r="C61" s="226"/>
      <c r="D61" s="226"/>
      <c r="E61" s="226"/>
      <c r="F61" s="226"/>
      <c r="G61" s="226"/>
      <c r="H61" s="226"/>
      <c r="I61" s="226"/>
      <c r="J61" s="226"/>
      <c r="K61" s="226"/>
      <c r="L61" s="226"/>
      <c r="M61" s="226"/>
      <c r="N61" s="226"/>
      <c r="O61" s="226"/>
      <c r="P61" s="226"/>
      <c r="Q61" s="226"/>
      <c r="R61" s="226"/>
      <c r="S61" s="226"/>
    </row>
    <row r="62" spans="1:19" s="198" customFormat="1" ht="12.75" hidden="1">
      <c r="A62" s="256"/>
      <c r="B62" s="226"/>
      <c r="C62" s="226"/>
      <c r="D62" s="226"/>
      <c r="E62" s="226"/>
      <c r="F62" s="226"/>
      <c r="G62" s="226"/>
      <c r="H62" s="226"/>
      <c r="I62" s="226"/>
      <c r="J62" s="226"/>
      <c r="K62" s="226"/>
      <c r="L62" s="226"/>
      <c r="M62" s="226"/>
      <c r="N62" s="226"/>
      <c r="O62" s="226"/>
      <c r="P62" s="226"/>
      <c r="Q62" s="226"/>
      <c r="R62" s="226"/>
      <c r="S62" s="226"/>
    </row>
    <row r="63" s="198" customFormat="1" ht="12.75" hidden="1"/>
    <row r="64" s="198" customFormat="1" ht="12.75" hidden="1"/>
    <row r="65" spans="2:7" s="198" customFormat="1" ht="12.75" hidden="1">
      <c r="B65" s="761"/>
      <c r="C65" s="761"/>
      <c r="D65" s="761"/>
      <c r="E65" s="761"/>
      <c r="F65" s="761"/>
      <c r="G65" s="761"/>
    </row>
    <row r="66" spans="2:7" s="198" customFormat="1" ht="12.75" hidden="1">
      <c r="B66" s="257"/>
      <c r="C66" s="257"/>
      <c r="D66" s="257"/>
      <c r="E66" s="257"/>
      <c r="F66" s="257"/>
      <c r="G66" s="257"/>
    </row>
    <row r="67" spans="1:7" s="198" customFormat="1" ht="12.75" hidden="1">
      <c r="A67" s="258"/>
      <c r="B67" s="259"/>
      <c r="C67" s="259"/>
      <c r="D67" s="259"/>
      <c r="E67" s="259"/>
      <c r="F67" s="260"/>
      <c r="G67" s="260"/>
    </row>
    <row r="68" spans="1:7" s="198" customFormat="1" ht="12.75" hidden="1">
      <c r="A68" s="258"/>
      <c r="B68" s="259"/>
      <c r="C68" s="259"/>
      <c r="D68" s="259"/>
      <c r="E68" s="261"/>
      <c r="F68" s="260"/>
      <c r="G68" s="260"/>
    </row>
    <row r="69" spans="1:7" s="198" customFormat="1" ht="12.75" hidden="1">
      <c r="A69" s="258"/>
      <c r="B69" s="259"/>
      <c r="C69" s="259"/>
      <c r="D69" s="259"/>
      <c r="E69" s="261"/>
      <c r="F69" s="260"/>
      <c r="G69" s="260"/>
    </row>
    <row r="70" spans="1:7" s="198" customFormat="1" ht="12.75" hidden="1">
      <c r="A70" s="258"/>
      <c r="B70" s="259"/>
      <c r="C70" s="259"/>
      <c r="D70" s="259"/>
      <c r="E70" s="261"/>
      <c r="F70" s="260"/>
      <c r="G70" s="260"/>
    </row>
    <row r="71" spans="1:7" s="198" customFormat="1" ht="12.75" hidden="1">
      <c r="A71" s="258"/>
      <c r="B71" s="259"/>
      <c r="C71" s="259"/>
      <c r="D71" s="259"/>
      <c r="E71" s="261"/>
      <c r="F71" s="260"/>
      <c r="G71" s="260"/>
    </row>
    <row r="72" spans="1:7" s="198" customFormat="1" ht="12.75" hidden="1">
      <c r="A72" s="258"/>
      <c r="B72" s="259"/>
      <c r="C72" s="259"/>
      <c r="D72" s="259"/>
      <c r="E72" s="261"/>
      <c r="F72" s="260"/>
      <c r="G72" s="260"/>
    </row>
    <row r="73" spans="1:7" s="198" customFormat="1" ht="12.75" hidden="1">
      <c r="A73" s="258"/>
      <c r="B73" s="259"/>
      <c r="C73" s="259"/>
      <c r="D73" s="259"/>
      <c r="E73" s="261"/>
      <c r="F73" s="260"/>
      <c r="G73" s="260"/>
    </row>
    <row r="74" spans="1:7" s="198" customFormat="1" ht="12.75" hidden="1">
      <c r="A74" s="258"/>
      <c r="B74" s="259"/>
      <c r="C74" s="259"/>
      <c r="D74" s="259"/>
      <c r="E74" s="261"/>
      <c r="F74" s="260"/>
      <c r="G74" s="260"/>
    </row>
    <row r="75" spans="1:7" s="198" customFormat="1" ht="12.75" hidden="1">
      <c r="A75" s="258"/>
      <c r="B75" s="259"/>
      <c r="C75" s="259"/>
      <c r="D75" s="259"/>
      <c r="E75" s="261"/>
      <c r="F75" s="260"/>
      <c r="G75" s="260"/>
    </row>
    <row r="76" spans="1:7" s="198" customFormat="1" ht="12.75" hidden="1">
      <c r="A76" s="258"/>
      <c r="B76" s="259"/>
      <c r="C76" s="259"/>
      <c r="D76" s="259"/>
      <c r="E76" s="261"/>
      <c r="F76" s="260"/>
      <c r="G76" s="260"/>
    </row>
    <row r="77" spans="1:7" s="198" customFormat="1" ht="12.75" hidden="1">
      <c r="A77" s="258"/>
      <c r="B77" s="259"/>
      <c r="C77" s="259"/>
      <c r="D77" s="259"/>
      <c r="E77" s="261"/>
      <c r="F77" s="260"/>
      <c r="G77" s="260"/>
    </row>
    <row r="78" spans="1:7" s="198" customFormat="1" ht="12.75" hidden="1">
      <c r="A78" s="258"/>
      <c r="B78" s="259"/>
      <c r="C78" s="259"/>
      <c r="D78" s="259"/>
      <c r="E78" s="261"/>
      <c r="F78" s="260"/>
      <c r="G78" s="260"/>
    </row>
    <row r="79" spans="1:7" s="198" customFormat="1" ht="12.75" hidden="1">
      <c r="A79" s="258"/>
      <c r="B79" s="259"/>
      <c r="C79" s="259"/>
      <c r="D79" s="259"/>
      <c r="E79" s="261"/>
      <c r="F79" s="260"/>
      <c r="G79" s="260"/>
    </row>
    <row r="80" spans="1:7" s="198" customFormat="1" ht="12.75" hidden="1">
      <c r="A80" s="258"/>
      <c r="B80" s="259"/>
      <c r="C80" s="259"/>
      <c r="D80" s="259"/>
      <c r="E80" s="261"/>
      <c r="F80" s="260"/>
      <c r="G80" s="260"/>
    </row>
    <row r="81" spans="1:7" s="198" customFormat="1" ht="12.75" hidden="1">
      <c r="A81" s="258"/>
      <c r="B81" s="259"/>
      <c r="C81" s="259"/>
      <c r="D81" s="259"/>
      <c r="E81" s="261"/>
      <c r="F81" s="260"/>
      <c r="G81" s="260"/>
    </row>
    <row r="82" spans="1:7" s="198" customFormat="1" ht="12.75" hidden="1">
      <c r="A82" s="258"/>
      <c r="B82" s="259"/>
      <c r="C82" s="259"/>
      <c r="D82" s="259"/>
      <c r="E82" s="261"/>
      <c r="F82" s="260"/>
      <c r="G82" s="260"/>
    </row>
    <row r="83" spans="1:7" s="198" customFormat="1" ht="12.75" hidden="1">
      <c r="A83" s="262"/>
      <c r="B83" s="259"/>
      <c r="C83" s="259"/>
      <c r="D83" s="259"/>
      <c r="E83" s="261"/>
      <c r="F83" s="260"/>
      <c r="G83" s="260"/>
    </row>
    <row r="84" spans="1:7" s="198" customFormat="1" ht="12.75" hidden="1">
      <c r="A84" s="262"/>
      <c r="B84" s="259"/>
      <c r="C84" s="259"/>
      <c r="D84" s="259"/>
      <c r="E84" s="261"/>
      <c r="F84" s="260"/>
      <c r="G84" s="260"/>
    </row>
    <row r="85" spans="1:7" s="198" customFormat="1" ht="12.75" hidden="1">
      <c r="A85" s="262"/>
      <c r="B85" s="259"/>
      <c r="C85" s="261"/>
      <c r="D85" s="259"/>
      <c r="E85" s="261"/>
      <c r="F85" s="260"/>
      <c r="G85" s="260"/>
    </row>
    <row r="86" spans="2:7" s="198" customFormat="1" ht="12.75" hidden="1">
      <c r="B86" s="259"/>
      <c r="C86" s="261"/>
      <c r="D86" s="259"/>
      <c r="E86" s="261"/>
      <c r="F86" s="260"/>
      <c r="G86" s="260"/>
    </row>
    <row r="87" spans="2:7" s="198" customFormat="1" ht="12.75" hidden="1">
      <c r="B87" s="259"/>
      <c r="C87" s="261"/>
      <c r="D87" s="259"/>
      <c r="E87" s="261"/>
      <c r="F87" s="260"/>
      <c r="G87" s="260"/>
    </row>
    <row r="88" s="198" customFormat="1" ht="12.75" hidden="1"/>
    <row r="89" s="198" customFormat="1" ht="12.75" hidden="1"/>
    <row r="90" spans="1:11" s="198" customFormat="1" ht="18.75" customHeight="1" hidden="1">
      <c r="A90" s="759"/>
      <c r="B90" s="759"/>
      <c r="C90" s="759"/>
      <c r="D90" s="759"/>
      <c r="E90" s="759"/>
      <c r="G90" s="759"/>
      <c r="H90" s="759"/>
      <c r="I90" s="759"/>
      <c r="J90" s="759"/>
      <c r="K90" s="759"/>
    </row>
    <row r="91" spans="1:11" s="198" customFormat="1" ht="12.75" hidden="1">
      <c r="A91" s="263"/>
      <c r="B91" s="760"/>
      <c r="C91" s="760"/>
      <c r="D91" s="760"/>
      <c r="E91" s="760"/>
      <c r="G91" s="263"/>
      <c r="H91" s="760"/>
      <c r="I91" s="760"/>
      <c r="J91" s="760"/>
      <c r="K91" s="760"/>
    </row>
    <row r="92" spans="1:11" s="198" customFormat="1" ht="12.75" hidden="1">
      <c r="A92" s="263"/>
      <c r="B92" s="263"/>
      <c r="C92" s="263"/>
      <c r="D92" s="263"/>
      <c r="E92" s="263"/>
      <c r="G92" s="263"/>
      <c r="H92" s="263"/>
      <c r="I92" s="263"/>
      <c r="J92" s="263"/>
      <c r="K92" s="263"/>
    </row>
    <row r="93" spans="1:11" s="198" customFormat="1" ht="12.75" hidden="1">
      <c r="A93" s="263"/>
      <c r="B93" s="760"/>
      <c r="C93" s="760"/>
      <c r="D93" s="760"/>
      <c r="E93" s="760"/>
      <c r="G93" s="263"/>
      <c r="H93" s="760"/>
      <c r="I93" s="760"/>
      <c r="J93" s="760"/>
      <c r="K93" s="760"/>
    </row>
    <row r="94" spans="1:11" s="198" customFormat="1" ht="12.75" hidden="1">
      <c r="A94" s="263"/>
      <c r="B94" s="762"/>
      <c r="C94" s="762"/>
      <c r="D94" s="762"/>
      <c r="E94" s="762"/>
      <c r="G94" s="263"/>
      <c r="H94" s="762"/>
      <c r="I94" s="762"/>
      <c r="J94" s="762"/>
      <c r="K94" s="762"/>
    </row>
    <row r="95" spans="1:11" s="198" customFormat="1" ht="12.75" hidden="1">
      <c r="A95" s="263"/>
      <c r="B95" s="760"/>
      <c r="C95" s="760"/>
      <c r="D95" s="760"/>
      <c r="E95" s="760"/>
      <c r="G95" s="263"/>
      <c r="H95" s="760"/>
      <c r="I95" s="760"/>
      <c r="J95" s="760"/>
      <c r="K95" s="760"/>
    </row>
    <row r="96" spans="1:11" s="198" customFormat="1" ht="12.75" hidden="1">
      <c r="A96" s="263"/>
      <c r="B96" s="263"/>
      <c r="C96" s="263"/>
      <c r="D96" s="263"/>
      <c r="E96" s="263"/>
      <c r="G96" s="263"/>
      <c r="H96" s="263"/>
      <c r="I96" s="263"/>
      <c r="J96" s="263"/>
      <c r="K96" s="263"/>
    </row>
    <row r="97" spans="1:11" s="198" customFormat="1" ht="12.75" hidden="1">
      <c r="A97" s="263"/>
      <c r="B97" s="760"/>
      <c r="C97" s="760"/>
      <c r="D97" s="760"/>
      <c r="E97" s="760"/>
      <c r="G97" s="263"/>
      <c r="H97" s="760"/>
      <c r="I97" s="760"/>
      <c r="J97" s="760"/>
      <c r="K97" s="760"/>
    </row>
    <row r="98" spans="1:11" s="198" customFormat="1" ht="12.75" hidden="1">
      <c r="A98" s="263"/>
      <c r="B98" s="263"/>
      <c r="C98" s="263"/>
      <c r="D98" s="263"/>
      <c r="E98" s="263"/>
      <c r="G98" s="263"/>
      <c r="H98" s="263"/>
      <c r="I98" s="263"/>
      <c r="J98" s="263"/>
      <c r="K98" s="263"/>
    </row>
    <row r="99" spans="1:11" s="198" customFormat="1" ht="12.75" hidden="1">
      <c r="A99" s="263"/>
      <c r="B99" s="760"/>
      <c r="C99" s="760"/>
      <c r="D99" s="760"/>
      <c r="E99" s="760"/>
      <c r="G99" s="263"/>
      <c r="H99" s="760"/>
      <c r="I99" s="760"/>
      <c r="J99" s="760"/>
      <c r="K99" s="760"/>
    </row>
    <row r="100" spans="1:11" s="198" customFormat="1" ht="12.75" hidden="1">
      <c r="A100" s="263"/>
      <c r="B100" s="263"/>
      <c r="C100" s="263"/>
      <c r="D100" s="263"/>
      <c r="E100" s="263"/>
      <c r="G100" s="263"/>
      <c r="H100" s="263"/>
      <c r="I100" s="263"/>
      <c r="J100" s="263"/>
      <c r="K100" s="263"/>
    </row>
    <row r="101" spans="1:7" s="198" customFormat="1" ht="12.75" hidden="1">
      <c r="A101" s="263"/>
      <c r="G101" s="263"/>
    </row>
    <row r="102" spans="1:7" s="198" customFormat="1" ht="12.75" hidden="1">
      <c r="A102" s="263"/>
      <c r="G102" s="263"/>
    </row>
    <row r="103" s="198" customFormat="1" ht="12.75" hidden="1"/>
    <row r="104" s="198" customFormat="1" ht="12.75" hidden="1"/>
    <row r="105" spans="1:11" s="198" customFormat="1" ht="12.75" hidden="1">
      <c r="A105" s="263"/>
      <c r="B105" s="760"/>
      <c r="C105" s="760"/>
      <c r="D105" s="760"/>
      <c r="E105" s="760"/>
      <c r="G105" s="263"/>
      <c r="H105" s="760"/>
      <c r="I105" s="760"/>
      <c r="J105" s="760"/>
      <c r="K105" s="760"/>
    </row>
    <row r="106" spans="1:11" s="198" customFormat="1" ht="12.75" hidden="1">
      <c r="A106" s="263"/>
      <c r="B106" s="263"/>
      <c r="C106" s="263"/>
      <c r="D106" s="263"/>
      <c r="E106" s="263"/>
      <c r="G106" s="263"/>
      <c r="H106" s="263"/>
      <c r="I106" s="263"/>
      <c r="J106" s="263"/>
      <c r="K106" s="263"/>
    </row>
    <row r="107" spans="1:11" s="198" customFormat="1" ht="12.75" hidden="1">
      <c r="A107" s="263"/>
      <c r="B107" s="760"/>
      <c r="C107" s="760"/>
      <c r="D107" s="760"/>
      <c r="E107" s="760"/>
      <c r="G107" s="263"/>
      <c r="H107" s="760"/>
      <c r="I107" s="760"/>
      <c r="J107" s="760"/>
      <c r="K107" s="760"/>
    </row>
    <row r="108" spans="1:11" s="198" customFormat="1" ht="12.75" hidden="1">
      <c r="A108" s="263"/>
      <c r="B108" s="762"/>
      <c r="C108" s="762"/>
      <c r="D108" s="762"/>
      <c r="E108" s="762"/>
      <c r="G108" s="263"/>
      <c r="H108" s="762"/>
      <c r="I108" s="762"/>
      <c r="J108" s="762"/>
      <c r="K108" s="762"/>
    </row>
    <row r="109" spans="1:11" s="198" customFormat="1" ht="12.75" hidden="1">
      <c r="A109" s="263"/>
      <c r="B109" s="760"/>
      <c r="C109" s="760"/>
      <c r="D109" s="760"/>
      <c r="E109" s="760"/>
      <c r="G109" s="263"/>
      <c r="H109" s="760"/>
      <c r="I109" s="760"/>
      <c r="J109" s="760"/>
      <c r="K109" s="760"/>
    </row>
    <row r="110" s="198" customFormat="1" ht="12.75" hidden="1"/>
    <row r="111" spans="2:7" s="198" customFormat="1" ht="12.75" hidden="1">
      <c r="B111" s="259"/>
      <c r="C111" s="261"/>
      <c r="D111" s="259"/>
      <c r="E111" s="261"/>
      <c r="F111" s="260"/>
      <c r="G111" s="260"/>
    </row>
    <row r="112" spans="1:20" ht="13.5" thickBot="1">
      <c r="A112" s="159"/>
      <c r="B112" s="5"/>
      <c r="C112" s="5"/>
      <c r="D112" s="5"/>
      <c r="E112" s="5"/>
      <c r="F112" s="5"/>
      <c r="G112" s="5"/>
      <c r="H112" s="5"/>
      <c r="I112" s="5"/>
      <c r="J112" s="5"/>
      <c r="K112" s="5"/>
      <c r="L112" s="5"/>
      <c r="M112" s="5"/>
      <c r="N112" s="5"/>
      <c r="O112" s="5"/>
      <c r="P112" s="5"/>
      <c r="Q112" s="5"/>
      <c r="R112" s="5"/>
      <c r="S112" s="5"/>
      <c r="T112" s="160"/>
    </row>
    <row r="114" ht="12.75">
      <c r="A114" t="s">
        <v>117</v>
      </c>
    </row>
    <row r="115" spans="1:19" ht="12.75">
      <c r="A115" s="158" t="s">
        <v>34</v>
      </c>
      <c r="B115" s="166">
        <v>0</v>
      </c>
      <c r="C115" s="166">
        <v>0</v>
      </c>
      <c r="D115" s="166">
        <v>0</v>
      </c>
      <c r="E115" s="166">
        <v>33.2</v>
      </c>
      <c r="F115" s="166">
        <v>0</v>
      </c>
      <c r="G115" s="166">
        <v>0</v>
      </c>
      <c r="H115" s="166">
        <v>0</v>
      </c>
      <c r="I115" s="166">
        <v>7.4</v>
      </c>
      <c r="J115" s="166">
        <v>24.9</v>
      </c>
      <c r="K115" s="166">
        <v>0</v>
      </c>
      <c r="L115" s="166">
        <v>4</v>
      </c>
      <c r="M115" s="166">
        <v>14.8</v>
      </c>
      <c r="N115" s="166">
        <v>0</v>
      </c>
      <c r="O115" s="642">
        <v>10</v>
      </c>
      <c r="P115" s="643"/>
      <c r="Q115" s="226"/>
      <c r="R115" s="226"/>
      <c r="S115" s="226"/>
    </row>
    <row r="116" spans="1:19" ht="12.75">
      <c r="A116" s="158" t="s">
        <v>83</v>
      </c>
      <c r="B116" s="166">
        <v>0</v>
      </c>
      <c r="C116" s="166">
        <v>0</v>
      </c>
      <c r="D116" s="166">
        <v>0</v>
      </c>
      <c r="E116" s="166">
        <v>0</v>
      </c>
      <c r="F116" s="166">
        <v>0</v>
      </c>
      <c r="G116" s="166">
        <v>0</v>
      </c>
      <c r="H116" s="166">
        <v>0</v>
      </c>
      <c r="I116" s="166">
        <v>0</v>
      </c>
      <c r="J116" s="166">
        <v>0</v>
      </c>
      <c r="K116" s="166">
        <v>0</v>
      </c>
      <c r="L116" s="166">
        <v>0</v>
      </c>
      <c r="M116" s="166">
        <v>0</v>
      </c>
      <c r="N116" s="166">
        <v>0</v>
      </c>
      <c r="O116" s="642">
        <v>0</v>
      </c>
      <c r="P116" s="643"/>
      <c r="Q116" s="226"/>
      <c r="R116" s="226"/>
      <c r="S116" s="226"/>
    </row>
    <row r="117" ht="12.75">
      <c r="A117" s="63"/>
    </row>
    <row r="118" ht="12.75">
      <c r="A118" s="63"/>
    </row>
    <row r="122" spans="1:19" ht="12.75">
      <c r="A122" s="167"/>
      <c r="B122" s="226"/>
      <c r="C122" s="226"/>
      <c r="D122" s="226"/>
      <c r="E122" s="226"/>
      <c r="F122" s="226"/>
      <c r="G122" s="226"/>
      <c r="H122" s="226"/>
      <c r="I122" s="226"/>
      <c r="J122" s="226"/>
      <c r="K122" s="226"/>
      <c r="L122" s="226"/>
      <c r="M122" s="226"/>
      <c r="N122" s="226"/>
      <c r="O122" s="226"/>
      <c r="P122" s="226"/>
      <c r="Q122" s="226"/>
      <c r="R122" s="226"/>
      <c r="S122" s="226"/>
    </row>
    <row r="123" spans="1:19" ht="12.75">
      <c r="A123" s="167"/>
      <c r="B123" s="226"/>
      <c r="C123" s="226"/>
      <c r="D123" s="226"/>
      <c r="E123" s="226"/>
      <c r="F123" s="226"/>
      <c r="G123" s="226"/>
      <c r="H123" s="226"/>
      <c r="I123" s="226"/>
      <c r="J123" s="226"/>
      <c r="K123" s="226"/>
      <c r="L123" s="226"/>
      <c r="M123" s="226"/>
      <c r="N123" s="226"/>
      <c r="O123" s="226"/>
      <c r="P123" s="226"/>
      <c r="Q123" s="226"/>
      <c r="R123" s="226"/>
      <c r="S123" s="226"/>
    </row>
    <row r="150" spans="1:11" ht="12.75">
      <c r="A150" s="15" t="s">
        <v>167</v>
      </c>
      <c r="B150" s="12"/>
      <c r="C150" s="12"/>
      <c r="D150" s="12"/>
      <c r="E150" s="12"/>
      <c r="F150" s="12"/>
      <c r="G150" s="12"/>
      <c r="H150" s="12"/>
      <c r="I150" s="12"/>
      <c r="J150" s="12"/>
      <c r="K150" s="12"/>
    </row>
    <row r="151" spans="1:19" ht="12.75">
      <c r="A151" s="15" t="s">
        <v>104</v>
      </c>
      <c r="B151" s="147">
        <v>0</v>
      </c>
      <c r="C151" s="147">
        <v>0</v>
      </c>
      <c r="D151" s="147">
        <v>0</v>
      </c>
      <c r="E151" s="147">
        <v>0</v>
      </c>
      <c r="F151" s="147">
        <v>0</v>
      </c>
      <c r="G151" s="147">
        <v>0</v>
      </c>
      <c r="H151" s="147">
        <v>0</v>
      </c>
      <c r="I151" s="147">
        <v>0</v>
      </c>
      <c r="J151" s="147">
        <v>0</v>
      </c>
      <c r="K151" s="147">
        <v>0</v>
      </c>
      <c r="L151" s="147">
        <v>0</v>
      </c>
      <c r="M151" s="147">
        <v>0</v>
      </c>
      <c r="N151" s="147">
        <v>0</v>
      </c>
      <c r="O151" s="644">
        <v>0</v>
      </c>
      <c r="P151" s="645"/>
      <c r="Q151" s="34"/>
      <c r="R151" s="34"/>
      <c r="S151" s="34"/>
    </row>
    <row r="152" spans="1:19" ht="12.75">
      <c r="A152" s="15" t="s">
        <v>105</v>
      </c>
      <c r="B152" s="147">
        <v>0</v>
      </c>
      <c r="C152" s="147">
        <v>0</v>
      </c>
      <c r="D152" s="147">
        <v>0</v>
      </c>
      <c r="E152" s="147">
        <v>0</v>
      </c>
      <c r="F152" s="147">
        <v>0</v>
      </c>
      <c r="G152" s="147">
        <v>0</v>
      </c>
      <c r="H152" s="147">
        <v>0</v>
      </c>
      <c r="I152" s="147">
        <v>0</v>
      </c>
      <c r="J152" s="147">
        <v>0</v>
      </c>
      <c r="K152" s="147">
        <v>0</v>
      </c>
      <c r="L152" s="147">
        <v>0</v>
      </c>
      <c r="M152" s="147">
        <v>0</v>
      </c>
      <c r="N152" s="147">
        <v>0</v>
      </c>
      <c r="O152" s="644">
        <v>0</v>
      </c>
      <c r="P152" s="645"/>
      <c r="Q152" s="34"/>
      <c r="R152" s="34"/>
      <c r="S152" s="34"/>
    </row>
    <row r="153" spans="16:19" ht="12.75">
      <c r="P153" s="3"/>
      <c r="Q153" s="3"/>
      <c r="R153" s="3"/>
      <c r="S153" s="3"/>
    </row>
    <row r="154" spans="1:19" ht="12.75">
      <c r="A154" s="15" t="s">
        <v>129</v>
      </c>
      <c r="B154" s="147">
        <v>0</v>
      </c>
      <c r="C154" s="147">
        <v>0</v>
      </c>
      <c r="D154" s="147">
        <v>0</v>
      </c>
      <c r="E154" s="147">
        <v>0</v>
      </c>
      <c r="F154" s="147">
        <v>0</v>
      </c>
      <c r="G154" s="147">
        <v>0</v>
      </c>
      <c r="H154" s="147">
        <v>0</v>
      </c>
      <c r="I154" s="147">
        <v>0</v>
      </c>
      <c r="J154" s="147">
        <v>0</v>
      </c>
      <c r="K154" s="147">
        <v>0</v>
      </c>
      <c r="L154" s="147">
        <v>0</v>
      </c>
      <c r="M154" s="147">
        <v>0</v>
      </c>
      <c r="N154" s="147">
        <v>0</v>
      </c>
      <c r="O154" s="644">
        <v>0</v>
      </c>
      <c r="P154" s="645"/>
      <c r="Q154" s="34"/>
      <c r="R154" s="34"/>
      <c r="S154" s="34"/>
    </row>
    <row r="155" spans="1:19" ht="12.75">
      <c r="A155" s="15" t="s">
        <v>130</v>
      </c>
      <c r="B155" s="147">
        <v>0</v>
      </c>
      <c r="C155" s="147">
        <v>0</v>
      </c>
      <c r="D155" s="147">
        <v>0</v>
      </c>
      <c r="E155" s="147">
        <v>0</v>
      </c>
      <c r="F155" s="147">
        <v>0</v>
      </c>
      <c r="G155" s="147">
        <v>0</v>
      </c>
      <c r="H155" s="147">
        <v>0</v>
      </c>
      <c r="I155" s="147">
        <v>0</v>
      </c>
      <c r="J155" s="147">
        <v>0</v>
      </c>
      <c r="K155" s="147">
        <v>0</v>
      </c>
      <c r="L155" s="147">
        <v>0</v>
      </c>
      <c r="M155" s="147">
        <v>0</v>
      </c>
      <c r="N155" s="147">
        <v>0</v>
      </c>
      <c r="O155" s="644">
        <v>0</v>
      </c>
      <c r="P155" s="645"/>
      <c r="Q155" s="34"/>
      <c r="R155" s="34"/>
      <c r="S155" s="34"/>
    </row>
    <row r="156" spans="1:19" ht="12.75">
      <c r="A156" s="1" t="s">
        <v>128</v>
      </c>
      <c r="P156" s="3"/>
      <c r="Q156" s="3"/>
      <c r="R156" s="3"/>
      <c r="S156" s="3"/>
    </row>
    <row r="157" spans="1:19" ht="12.75">
      <c r="A157" s="15" t="s">
        <v>104</v>
      </c>
      <c r="B157" s="147"/>
      <c r="C157" s="147"/>
      <c r="D157" s="147"/>
      <c r="E157" s="147"/>
      <c r="F157" s="147"/>
      <c r="G157" s="147"/>
      <c r="H157" s="147"/>
      <c r="I157" s="147"/>
      <c r="J157" s="147"/>
      <c r="K157" s="147"/>
      <c r="L157" s="147"/>
      <c r="M157" s="147"/>
      <c r="N157" s="147"/>
      <c r="O157" s="644"/>
      <c r="P157" s="645"/>
      <c r="Q157" s="34"/>
      <c r="R157" s="34"/>
      <c r="S157" s="34"/>
    </row>
    <row r="158" spans="1:19" ht="12.75">
      <c r="A158" s="15" t="s">
        <v>105</v>
      </c>
      <c r="B158" s="147"/>
      <c r="C158" s="147"/>
      <c r="D158" s="147"/>
      <c r="E158" s="147"/>
      <c r="F158" s="147"/>
      <c r="G158" s="147"/>
      <c r="H158" s="147"/>
      <c r="I158" s="147"/>
      <c r="J158" s="147"/>
      <c r="K158" s="147"/>
      <c r="L158" s="147"/>
      <c r="M158" s="147"/>
      <c r="N158" s="147"/>
      <c r="O158" s="644"/>
      <c r="P158" s="645"/>
      <c r="Q158" s="34"/>
      <c r="R158" s="34"/>
      <c r="S158" s="34"/>
    </row>
    <row r="159" spans="16:19" ht="12.75">
      <c r="P159" s="3"/>
      <c r="Q159" s="3"/>
      <c r="R159" s="3"/>
      <c r="S159" s="3"/>
    </row>
    <row r="160" spans="1:19" ht="12.75">
      <c r="A160" s="15" t="s">
        <v>86</v>
      </c>
      <c r="B160" s="12"/>
      <c r="C160" s="12"/>
      <c r="D160" s="12"/>
      <c r="E160" s="12"/>
      <c r="F160" s="12"/>
      <c r="G160" s="12"/>
      <c r="H160" s="12"/>
      <c r="I160" s="12"/>
      <c r="J160" s="12"/>
      <c r="K160" s="12"/>
      <c r="P160" s="3"/>
      <c r="Q160" s="3"/>
      <c r="R160" s="3"/>
      <c r="S160" s="3"/>
    </row>
    <row r="161" spans="1:19" ht="12.75">
      <c r="A161" s="15" t="s">
        <v>104</v>
      </c>
      <c r="B161" s="147"/>
      <c r="C161" s="147"/>
      <c r="D161" s="147"/>
      <c r="E161" s="147"/>
      <c r="F161" s="147"/>
      <c r="G161" s="147"/>
      <c r="H161" s="147"/>
      <c r="I161" s="147"/>
      <c r="J161" s="147"/>
      <c r="K161" s="147"/>
      <c r="L161" s="147"/>
      <c r="M161" s="147"/>
      <c r="N161" s="147"/>
      <c r="O161" s="644"/>
      <c r="P161" s="645"/>
      <c r="Q161" s="34"/>
      <c r="R161" s="34"/>
      <c r="S161" s="34"/>
    </row>
    <row r="162" spans="1:19" ht="12.75">
      <c r="A162" s="15" t="s">
        <v>105</v>
      </c>
      <c r="B162" s="147"/>
      <c r="C162" s="147"/>
      <c r="D162" s="147"/>
      <c r="E162" s="147"/>
      <c r="F162" s="147"/>
      <c r="G162" s="147"/>
      <c r="H162" s="147"/>
      <c r="I162" s="147"/>
      <c r="J162" s="147"/>
      <c r="K162" s="147"/>
      <c r="L162" s="147"/>
      <c r="M162" s="147"/>
      <c r="N162" s="147"/>
      <c r="O162" s="147"/>
      <c r="P162" s="645"/>
      <c r="Q162" s="34"/>
      <c r="R162" s="34"/>
      <c r="S162" s="34"/>
    </row>
    <row r="163" s="3" customFormat="1" ht="12.75"/>
    <row r="164" spans="1:19" s="3" customFormat="1" ht="12.75">
      <c r="A164" s="35"/>
      <c r="B164" s="34"/>
      <c r="C164" s="34"/>
      <c r="D164" s="34"/>
      <c r="E164" s="34"/>
      <c r="F164" s="34"/>
      <c r="G164" s="34"/>
      <c r="H164" s="34"/>
      <c r="I164" s="34"/>
      <c r="J164" s="34"/>
      <c r="K164" s="34"/>
      <c r="L164" s="34"/>
      <c r="M164" s="34"/>
      <c r="N164" s="34"/>
      <c r="O164" s="34"/>
      <c r="P164" s="34"/>
      <c r="Q164" s="34"/>
      <c r="R164" s="34"/>
      <c r="S164" s="34"/>
    </row>
    <row r="165" spans="1:19" s="3" customFormat="1" ht="12.75">
      <c r="A165" s="35"/>
      <c r="B165" s="34"/>
      <c r="C165" s="34"/>
      <c r="D165" s="34"/>
      <c r="E165" s="34"/>
      <c r="F165" s="34"/>
      <c r="G165" s="34"/>
      <c r="H165" s="34"/>
      <c r="I165" s="34"/>
      <c r="J165" s="34"/>
      <c r="K165" s="34"/>
      <c r="L165" s="34"/>
      <c r="M165" s="34"/>
      <c r="N165" s="34"/>
      <c r="O165" s="34"/>
      <c r="P165" s="34"/>
      <c r="Q165" s="34"/>
      <c r="R165" s="34"/>
      <c r="S165" s="34"/>
    </row>
    <row r="166" s="3" customFormat="1" ht="12.75"/>
    <row r="167" spans="1:19" s="3" customFormat="1" ht="12.75">
      <c r="A167" s="35"/>
      <c r="B167" s="34"/>
      <c r="C167" s="34"/>
      <c r="D167" s="34"/>
      <c r="E167" s="34"/>
      <c r="F167" s="34"/>
      <c r="G167" s="34"/>
      <c r="H167" s="34"/>
      <c r="I167" s="34"/>
      <c r="J167" s="34"/>
      <c r="K167" s="34"/>
      <c r="L167" s="34"/>
      <c r="M167" s="34"/>
      <c r="N167" s="34"/>
      <c r="O167" s="34"/>
      <c r="P167" s="34"/>
      <c r="Q167" s="34"/>
      <c r="R167" s="34"/>
      <c r="S167" s="34"/>
    </row>
    <row r="168" spans="1:19" s="3" customFormat="1" ht="12.75">
      <c r="A168" s="35"/>
      <c r="B168" s="34"/>
      <c r="C168" s="34"/>
      <c r="D168" s="34"/>
      <c r="E168" s="34"/>
      <c r="F168" s="34"/>
      <c r="G168" s="34"/>
      <c r="H168" s="34"/>
      <c r="I168" s="34"/>
      <c r="J168" s="34"/>
      <c r="K168" s="34"/>
      <c r="L168" s="34"/>
      <c r="M168" s="34"/>
      <c r="N168" s="34"/>
      <c r="O168" s="34"/>
      <c r="P168" s="34"/>
      <c r="Q168" s="34"/>
      <c r="R168" s="34"/>
      <c r="S168" s="34"/>
    </row>
    <row r="169" s="3" customFormat="1" ht="12.75"/>
    <row r="170" s="3" customFormat="1" ht="12.75">
      <c r="A170" s="264"/>
    </row>
    <row r="171" spans="1:19" s="3" customFormat="1" ht="12.75">
      <c r="A171" s="35"/>
      <c r="B171" s="34"/>
      <c r="C171" s="34"/>
      <c r="D171" s="34"/>
      <c r="E171" s="34"/>
      <c r="F171" s="34"/>
      <c r="G171" s="34"/>
      <c r="H171" s="34"/>
      <c r="I171" s="34"/>
      <c r="J171" s="34"/>
      <c r="K171" s="34"/>
      <c r="L171" s="34"/>
      <c r="M171" s="34"/>
      <c r="N171" s="34"/>
      <c r="O171" s="34"/>
      <c r="P171" s="34"/>
      <c r="Q171" s="34"/>
      <c r="R171" s="34"/>
      <c r="S171" s="34"/>
    </row>
    <row r="172" spans="1:19" s="3" customFormat="1" ht="12.75">
      <c r="A172" s="35"/>
      <c r="B172" s="34"/>
      <c r="C172" s="34"/>
      <c r="D172" s="34"/>
      <c r="E172" s="34"/>
      <c r="F172" s="34"/>
      <c r="G172" s="34"/>
      <c r="H172" s="34"/>
      <c r="I172" s="34"/>
      <c r="J172" s="34"/>
      <c r="K172" s="34"/>
      <c r="L172" s="34"/>
      <c r="M172" s="34"/>
      <c r="N172" s="34"/>
      <c r="O172" s="34"/>
      <c r="P172" s="34"/>
      <c r="Q172" s="34"/>
      <c r="R172" s="34"/>
      <c r="S172" s="34"/>
    </row>
    <row r="182" spans="1:5" ht="12.75">
      <c r="A182" s="15" t="s">
        <v>168</v>
      </c>
      <c r="B182" s="12"/>
      <c r="C182" s="12"/>
      <c r="D182" s="12"/>
      <c r="E182" s="12"/>
    </row>
    <row r="183" spans="1:5" ht="12.75">
      <c r="A183" s="15"/>
      <c r="B183" s="92" t="s">
        <v>106</v>
      </c>
      <c r="C183" s="92" t="s">
        <v>107</v>
      </c>
      <c r="D183" s="92" t="s">
        <v>106</v>
      </c>
      <c r="E183" s="92" t="s">
        <v>107</v>
      </c>
    </row>
    <row r="184" spans="1:5" ht="12.75">
      <c r="A184" s="15"/>
      <c r="B184" s="147"/>
      <c r="C184" s="147"/>
      <c r="D184" s="147">
        <v>0</v>
      </c>
      <c r="E184" s="147">
        <v>82</v>
      </c>
    </row>
    <row r="186" spans="1:5" ht="12.75">
      <c r="A186" s="15" t="s">
        <v>6</v>
      </c>
      <c r="B186" s="147"/>
      <c r="C186" s="147"/>
      <c r="D186" s="147">
        <v>0</v>
      </c>
      <c r="E186" s="147">
        <v>0</v>
      </c>
    </row>
    <row r="188" spans="1:5" ht="12.75">
      <c r="A188" s="1"/>
      <c r="B188" s="170"/>
      <c r="C188" s="170"/>
      <c r="D188" s="170"/>
      <c r="E188" s="170"/>
    </row>
    <row r="190" spans="2:5" ht="12.75">
      <c r="B190" s="170"/>
      <c r="C190" s="170"/>
      <c r="D190" s="170"/>
      <c r="E190" s="170"/>
    </row>
    <row r="199" ht="13.5" thickBot="1"/>
    <row r="200" spans="1:7" ht="12.75">
      <c r="A200" s="63"/>
      <c r="B200" s="746" t="s">
        <v>90</v>
      </c>
      <c r="C200" s="747"/>
      <c r="D200" s="748" t="s">
        <v>91</v>
      </c>
      <c r="E200" s="747"/>
      <c r="F200" s="748" t="s">
        <v>85</v>
      </c>
      <c r="G200" s="749"/>
    </row>
    <row r="201" spans="1:7" ht="13.5" thickBot="1">
      <c r="A201" s="63"/>
      <c r="B201" s="108" t="s">
        <v>34</v>
      </c>
      <c r="C201" s="109" t="s">
        <v>92</v>
      </c>
      <c r="D201" s="109" t="s">
        <v>34</v>
      </c>
      <c r="E201" s="109" t="s">
        <v>92</v>
      </c>
      <c r="F201" s="109" t="s">
        <v>34</v>
      </c>
      <c r="G201" s="110" t="s">
        <v>92</v>
      </c>
    </row>
    <row r="202" spans="1:7" ht="12.75">
      <c r="A202" s="222" t="s">
        <v>186</v>
      </c>
      <c r="B202" s="124"/>
      <c r="C202" s="124"/>
      <c r="D202" s="124">
        <v>0</v>
      </c>
      <c r="E202" s="124">
        <v>0</v>
      </c>
      <c r="F202" s="153">
        <f aca="true" t="shared" si="3" ref="F202:F220">B202+D202</f>
        <v>0</v>
      </c>
      <c r="G202" s="153">
        <f aca="true" t="shared" si="4" ref="G202:G220">C202+E202</f>
        <v>0</v>
      </c>
    </row>
    <row r="203" spans="1:7" ht="12.75">
      <c r="A203" s="223" t="s">
        <v>187</v>
      </c>
      <c r="B203" s="125"/>
      <c r="C203" s="125"/>
      <c r="D203" s="125">
        <v>0</v>
      </c>
      <c r="E203" s="126">
        <v>0</v>
      </c>
      <c r="F203" s="154">
        <f t="shared" si="3"/>
        <v>0</v>
      </c>
      <c r="G203" s="154">
        <f t="shared" si="4"/>
        <v>0</v>
      </c>
    </row>
    <row r="204" spans="1:7" ht="12.75">
      <c r="A204" s="223" t="s">
        <v>188</v>
      </c>
      <c r="B204" s="125"/>
      <c r="C204" s="125"/>
      <c r="D204" s="125">
        <v>0</v>
      </c>
      <c r="E204" s="126">
        <v>0</v>
      </c>
      <c r="F204" s="154">
        <f t="shared" si="3"/>
        <v>0</v>
      </c>
      <c r="G204" s="154">
        <f t="shared" si="4"/>
        <v>0</v>
      </c>
    </row>
    <row r="205" spans="1:7" ht="12.75">
      <c r="A205" s="223" t="s">
        <v>189</v>
      </c>
      <c r="B205" s="125"/>
      <c r="C205" s="125"/>
      <c r="D205" s="125">
        <v>0</v>
      </c>
      <c r="E205" s="126">
        <v>0</v>
      </c>
      <c r="F205" s="154">
        <f t="shared" si="3"/>
        <v>0</v>
      </c>
      <c r="G205" s="154">
        <f t="shared" si="4"/>
        <v>0</v>
      </c>
    </row>
    <row r="206" spans="1:7" ht="12.75">
      <c r="A206" s="223" t="s">
        <v>190</v>
      </c>
      <c r="B206" s="125"/>
      <c r="C206" s="125"/>
      <c r="D206" s="125">
        <v>0</v>
      </c>
      <c r="E206" s="126">
        <v>0</v>
      </c>
      <c r="F206" s="154">
        <f t="shared" si="3"/>
        <v>0</v>
      </c>
      <c r="G206" s="154">
        <f t="shared" si="4"/>
        <v>0</v>
      </c>
    </row>
    <row r="207" spans="1:7" ht="12.75">
      <c r="A207" s="223" t="s">
        <v>191</v>
      </c>
      <c r="B207" s="125"/>
      <c r="C207" s="125"/>
      <c r="D207" s="125">
        <v>0</v>
      </c>
      <c r="E207" s="126">
        <v>0</v>
      </c>
      <c r="F207" s="154">
        <f t="shared" si="3"/>
        <v>0</v>
      </c>
      <c r="G207" s="154">
        <f t="shared" si="4"/>
        <v>0</v>
      </c>
    </row>
    <row r="208" spans="1:7" ht="12.75">
      <c r="A208" s="225" t="s">
        <v>192</v>
      </c>
      <c r="B208" s="124"/>
      <c r="C208" s="125"/>
      <c r="D208" s="125">
        <v>0</v>
      </c>
      <c r="E208" s="126">
        <v>0</v>
      </c>
      <c r="F208" s="154">
        <f t="shared" si="3"/>
        <v>0</v>
      </c>
      <c r="G208" s="154">
        <f t="shared" si="4"/>
        <v>0</v>
      </c>
    </row>
    <row r="209" spans="1:7" ht="12.75">
      <c r="A209" s="223" t="s">
        <v>193</v>
      </c>
      <c r="B209" s="125"/>
      <c r="C209" s="125"/>
      <c r="D209" s="125">
        <v>0</v>
      </c>
      <c r="E209" s="126">
        <v>0</v>
      </c>
      <c r="F209" s="154">
        <f t="shared" si="3"/>
        <v>0</v>
      </c>
      <c r="G209" s="154">
        <f t="shared" si="4"/>
        <v>0</v>
      </c>
    </row>
    <row r="210" spans="1:7" ht="12.75">
      <c r="A210" s="223" t="s">
        <v>194</v>
      </c>
      <c r="B210" s="125"/>
      <c r="C210" s="125"/>
      <c r="D210" s="125">
        <v>0</v>
      </c>
      <c r="E210" s="126">
        <v>0</v>
      </c>
      <c r="F210" s="154">
        <f t="shared" si="3"/>
        <v>0</v>
      </c>
      <c r="G210" s="154">
        <f t="shared" si="4"/>
        <v>0</v>
      </c>
    </row>
    <row r="211" spans="1:7" ht="12.75">
      <c r="A211" s="223" t="s">
        <v>195</v>
      </c>
      <c r="B211" s="125"/>
      <c r="C211" s="125"/>
      <c r="D211" s="125">
        <v>0</v>
      </c>
      <c r="E211" s="126">
        <v>0</v>
      </c>
      <c r="F211" s="154">
        <f t="shared" si="3"/>
        <v>0</v>
      </c>
      <c r="G211" s="154">
        <f t="shared" si="4"/>
        <v>0</v>
      </c>
    </row>
    <row r="212" spans="1:7" ht="12.75">
      <c r="A212" s="223" t="s">
        <v>196</v>
      </c>
      <c r="B212" s="125"/>
      <c r="C212" s="125"/>
      <c r="D212" s="125">
        <v>0</v>
      </c>
      <c r="E212" s="126">
        <v>0</v>
      </c>
      <c r="F212" s="154">
        <f t="shared" si="3"/>
        <v>0</v>
      </c>
      <c r="G212" s="154">
        <f t="shared" si="4"/>
        <v>0</v>
      </c>
    </row>
    <row r="213" spans="1:7" ht="12.75">
      <c r="A213" s="223" t="s">
        <v>197</v>
      </c>
      <c r="B213" s="125"/>
      <c r="C213" s="125"/>
      <c r="D213" s="125">
        <v>0</v>
      </c>
      <c r="E213" s="126">
        <v>0</v>
      </c>
      <c r="F213" s="154">
        <f t="shared" si="3"/>
        <v>0</v>
      </c>
      <c r="G213" s="154">
        <f t="shared" si="4"/>
        <v>0</v>
      </c>
    </row>
    <row r="214" spans="1:7" ht="12.75">
      <c r="A214" s="223" t="s">
        <v>198</v>
      </c>
      <c r="B214" s="125"/>
      <c r="C214" s="125"/>
      <c r="D214" s="125">
        <v>0</v>
      </c>
      <c r="E214" s="126">
        <v>0</v>
      </c>
      <c r="F214" s="154">
        <f t="shared" si="3"/>
        <v>0</v>
      </c>
      <c r="G214" s="154">
        <f t="shared" si="4"/>
        <v>0</v>
      </c>
    </row>
    <row r="215" spans="1:7" ht="12.75">
      <c r="A215" s="223" t="s">
        <v>199</v>
      </c>
      <c r="B215" s="125"/>
      <c r="C215" s="125"/>
      <c r="D215" s="125">
        <v>0</v>
      </c>
      <c r="E215" s="126">
        <v>0</v>
      </c>
      <c r="F215" s="154">
        <f t="shared" si="3"/>
        <v>0</v>
      </c>
      <c r="G215" s="154">
        <f t="shared" si="4"/>
        <v>0</v>
      </c>
    </row>
    <row r="216" spans="1:7" ht="12.75">
      <c r="A216" s="223" t="s">
        <v>200</v>
      </c>
      <c r="B216" s="125"/>
      <c r="C216" s="125"/>
      <c r="D216" s="125"/>
      <c r="E216" s="126"/>
      <c r="F216" s="154">
        <f t="shared" si="3"/>
        <v>0</v>
      </c>
      <c r="G216" s="154">
        <f t="shared" si="4"/>
        <v>0</v>
      </c>
    </row>
    <row r="217" spans="1:7" ht="12.75">
      <c r="A217" s="223" t="s">
        <v>201</v>
      </c>
      <c r="B217" s="125"/>
      <c r="C217" s="125"/>
      <c r="D217" s="125"/>
      <c r="E217" s="126"/>
      <c r="F217" s="154">
        <f t="shared" si="3"/>
        <v>0</v>
      </c>
      <c r="G217" s="154">
        <f t="shared" si="4"/>
        <v>0</v>
      </c>
    </row>
    <row r="218" spans="1:7" ht="12.75" hidden="1">
      <c r="A218" s="224"/>
      <c r="B218" s="125"/>
      <c r="C218" s="125"/>
      <c r="D218" s="125"/>
      <c r="E218" s="126"/>
      <c r="F218" s="154">
        <f t="shared" si="3"/>
        <v>0</v>
      </c>
      <c r="G218" s="154">
        <f t="shared" si="4"/>
        <v>0</v>
      </c>
    </row>
    <row r="219" spans="1:7" ht="12.75" hidden="1">
      <c r="A219" s="224"/>
      <c r="B219" s="125"/>
      <c r="C219" s="125"/>
      <c r="D219" s="125"/>
      <c r="E219" s="126"/>
      <c r="F219" s="154">
        <f t="shared" si="3"/>
        <v>0</v>
      </c>
      <c r="G219" s="154">
        <f t="shared" si="4"/>
        <v>0</v>
      </c>
    </row>
    <row r="220" spans="1:7" ht="12.75">
      <c r="A220" s="224" t="s">
        <v>88</v>
      </c>
      <c r="B220" s="125"/>
      <c r="C220" s="126"/>
      <c r="D220" s="125"/>
      <c r="E220" s="126"/>
      <c r="F220" s="154">
        <f t="shared" si="3"/>
        <v>0</v>
      </c>
      <c r="G220" s="154">
        <f t="shared" si="4"/>
        <v>0</v>
      </c>
    </row>
    <row r="224" ht="12.75">
      <c r="A224" t="s">
        <v>131</v>
      </c>
    </row>
    <row r="225" spans="2:3" ht="12.75">
      <c r="B225" s="764" t="s">
        <v>87</v>
      </c>
      <c r="C225" s="764"/>
    </row>
    <row r="226" spans="2:3" ht="12.75">
      <c r="B226" s="107" t="s">
        <v>88</v>
      </c>
      <c r="C226" s="107" t="s">
        <v>89</v>
      </c>
    </row>
    <row r="228" spans="1:3" ht="12.75">
      <c r="A228" t="s">
        <v>90</v>
      </c>
      <c r="B228" s="121">
        <f>'Expense Sheet'!D61</f>
        <v>0</v>
      </c>
      <c r="C228" s="121">
        <f>'Expense Sheet'!E61</f>
        <v>0</v>
      </c>
    </row>
    <row r="229" spans="1:3" ht="12.75">
      <c r="A229" t="s">
        <v>91</v>
      </c>
      <c r="B229" s="121">
        <v>0</v>
      </c>
      <c r="C229" s="121">
        <v>0</v>
      </c>
    </row>
    <row r="230" spans="2:3" ht="13.5" thickBot="1">
      <c r="B230" s="122">
        <f>SUM(B228:B229)</f>
        <v>0</v>
      </c>
      <c r="C230" s="122">
        <f>SUM(C228:C229)</f>
        <v>0</v>
      </c>
    </row>
    <row r="231" spans="2:3" ht="13.5" thickTop="1">
      <c r="B231" s="123"/>
      <c r="C231" s="123"/>
    </row>
    <row r="232" spans="2:3" ht="12.75">
      <c r="B232" s="123">
        <v>0</v>
      </c>
      <c r="C232" s="123">
        <v>0</v>
      </c>
    </row>
    <row r="233" spans="1:5" ht="12.75">
      <c r="A233">
        <v>40547</v>
      </c>
      <c r="B233" t="s">
        <v>408</v>
      </c>
      <c r="E233">
        <v>10</v>
      </c>
    </row>
    <row r="234" spans="1:5" ht="12.75">
      <c r="A234">
        <v>40548</v>
      </c>
      <c r="B234" t="s">
        <v>408</v>
      </c>
      <c r="E234">
        <v>8</v>
      </c>
    </row>
    <row r="235" spans="1:5" ht="12.75">
      <c r="A235">
        <v>40549</v>
      </c>
      <c r="B235" t="s">
        <v>408</v>
      </c>
      <c r="E235">
        <v>8</v>
      </c>
    </row>
    <row r="236" spans="1:5" ht="12.75">
      <c r="A236">
        <v>40550</v>
      </c>
      <c r="B236" t="s">
        <v>408</v>
      </c>
      <c r="E236">
        <v>8</v>
      </c>
    </row>
    <row r="237" spans="1:5" ht="12.75">
      <c r="A237">
        <v>40553</v>
      </c>
      <c r="B237" t="s">
        <v>408</v>
      </c>
      <c r="E237">
        <v>8</v>
      </c>
    </row>
    <row r="238" spans="1:5" ht="12.75">
      <c r="A238">
        <v>40554</v>
      </c>
      <c r="B238" t="s">
        <v>408</v>
      </c>
      <c r="E238">
        <v>8</v>
      </c>
    </row>
    <row r="239" spans="1:5" ht="12.75">
      <c r="A239">
        <v>40555</v>
      </c>
      <c r="B239" t="s">
        <v>408</v>
      </c>
      <c r="E239">
        <v>8</v>
      </c>
    </row>
    <row r="240" spans="1:5" ht="12.75">
      <c r="A240">
        <v>40556</v>
      </c>
      <c r="B240" t="s">
        <v>408</v>
      </c>
      <c r="E240">
        <v>8</v>
      </c>
    </row>
    <row r="241" spans="1:5" ht="12.75">
      <c r="A241">
        <v>40557</v>
      </c>
      <c r="B241" t="s">
        <v>408</v>
      </c>
      <c r="E241">
        <v>8</v>
      </c>
    </row>
    <row r="242" spans="1:5" ht="12.75">
      <c r="A242">
        <v>40561</v>
      </c>
      <c r="B242" t="s">
        <v>408</v>
      </c>
      <c r="E242">
        <v>8</v>
      </c>
    </row>
    <row r="272" s="198" customFormat="1" ht="12.75"/>
    <row r="273" s="198" customFormat="1" ht="12.75"/>
    <row r="274" s="198" customFormat="1" ht="12.75"/>
    <row r="275" spans="2:7" s="198" customFormat="1" ht="12.75">
      <c r="B275" s="761"/>
      <c r="C275" s="761"/>
      <c r="D275" s="761"/>
      <c r="E275" s="761"/>
      <c r="F275" s="761"/>
      <c r="G275" s="761"/>
    </row>
    <row r="276" spans="2:7" s="198" customFormat="1" ht="12.75">
      <c r="B276" s="257"/>
      <c r="C276" s="257"/>
      <c r="D276" s="257"/>
      <c r="E276" s="257"/>
      <c r="F276" s="257"/>
      <c r="G276" s="257"/>
    </row>
    <row r="277" spans="1:7" s="198" customFormat="1" ht="12.75">
      <c r="A277" s="258"/>
      <c r="B277" s="259"/>
      <c r="C277" s="259"/>
      <c r="D277" s="259"/>
      <c r="E277" s="259"/>
      <c r="F277" s="260"/>
      <c r="G277" s="260"/>
    </row>
    <row r="278" spans="1:7" s="198" customFormat="1" ht="12.75">
      <c r="A278" s="258"/>
      <c r="B278" s="259"/>
      <c r="C278" s="259"/>
      <c r="D278" s="259"/>
      <c r="E278" s="261"/>
      <c r="F278" s="260"/>
      <c r="G278" s="260"/>
    </row>
    <row r="279" spans="1:7" s="198" customFormat="1" ht="12.75">
      <c r="A279" s="258"/>
      <c r="B279" s="259"/>
      <c r="C279" s="259"/>
      <c r="D279" s="259"/>
      <c r="E279" s="261"/>
      <c r="F279" s="260"/>
      <c r="G279" s="260"/>
    </row>
    <row r="280" spans="1:7" s="198" customFormat="1" ht="12.75">
      <c r="A280" s="258"/>
      <c r="B280" s="259"/>
      <c r="C280" s="259"/>
      <c r="D280" s="259"/>
      <c r="E280" s="261"/>
      <c r="F280" s="260"/>
      <c r="G280" s="260"/>
    </row>
    <row r="281" spans="1:7" s="198" customFormat="1" ht="12.75">
      <c r="A281" s="258"/>
      <c r="B281" s="259"/>
      <c r="C281" s="259"/>
      <c r="D281" s="259"/>
      <c r="E281" s="261"/>
      <c r="F281" s="260"/>
      <c r="G281" s="260"/>
    </row>
    <row r="282" spans="1:7" s="198" customFormat="1" ht="12.75">
      <c r="A282" s="258"/>
      <c r="B282" s="259"/>
      <c r="C282" s="259"/>
      <c r="D282" s="259"/>
      <c r="E282" s="261"/>
      <c r="F282" s="260"/>
      <c r="G282" s="260"/>
    </row>
    <row r="283" spans="1:7" s="198" customFormat="1" ht="12.75">
      <c r="A283" s="218"/>
      <c r="B283" s="259"/>
      <c r="C283" s="259"/>
      <c r="D283" s="259"/>
      <c r="E283" s="261"/>
      <c r="F283" s="260"/>
      <c r="G283" s="260"/>
    </row>
    <row r="284" spans="1:7" s="198" customFormat="1" ht="12.75">
      <c r="A284" s="258"/>
      <c r="B284" s="259"/>
      <c r="C284" s="259"/>
      <c r="D284" s="259"/>
      <c r="E284" s="261"/>
      <c r="F284" s="260"/>
      <c r="G284" s="260"/>
    </row>
    <row r="285" spans="1:7" s="198" customFormat="1" ht="12.75">
      <c r="A285" s="258"/>
      <c r="B285" s="259"/>
      <c r="C285" s="259"/>
      <c r="D285" s="259"/>
      <c r="E285" s="261"/>
      <c r="F285" s="260"/>
      <c r="G285" s="260"/>
    </row>
    <row r="286" spans="1:7" s="198" customFormat="1" ht="12.75">
      <c r="A286" s="258"/>
      <c r="B286" s="259"/>
      <c r="C286" s="259"/>
      <c r="D286" s="259"/>
      <c r="E286" s="261"/>
      <c r="F286" s="260"/>
      <c r="G286" s="260"/>
    </row>
    <row r="287" spans="1:7" s="198" customFormat="1" ht="12.75">
      <c r="A287" s="258"/>
      <c r="B287" s="259"/>
      <c r="C287" s="259"/>
      <c r="D287" s="259"/>
      <c r="E287" s="261"/>
      <c r="F287" s="260"/>
      <c r="G287" s="260"/>
    </row>
    <row r="288" spans="1:7" s="198" customFormat="1" ht="12.75">
      <c r="A288" s="258"/>
      <c r="B288" s="259"/>
      <c r="C288" s="259"/>
      <c r="D288" s="259"/>
      <c r="E288" s="261"/>
      <c r="F288" s="260"/>
      <c r="G288" s="260"/>
    </row>
    <row r="289" spans="1:7" s="198" customFormat="1" ht="12.75">
      <c r="A289" s="258"/>
      <c r="B289" s="259"/>
      <c r="C289" s="259"/>
      <c r="D289" s="259"/>
      <c r="E289" s="261"/>
      <c r="F289" s="260"/>
      <c r="G289" s="260"/>
    </row>
    <row r="290" spans="1:7" s="198" customFormat="1" ht="12.75">
      <c r="A290" s="258"/>
      <c r="B290" s="259"/>
      <c r="C290" s="259"/>
      <c r="D290" s="259"/>
      <c r="E290" s="261"/>
      <c r="F290" s="260"/>
      <c r="G290" s="260"/>
    </row>
    <row r="291" spans="1:7" s="198" customFormat="1" ht="12.75">
      <c r="A291" s="258"/>
      <c r="B291" s="259"/>
      <c r="C291" s="259"/>
      <c r="D291" s="259"/>
      <c r="E291" s="261"/>
      <c r="F291" s="260"/>
      <c r="G291" s="260"/>
    </row>
    <row r="292" spans="1:7" s="198" customFormat="1" ht="12.75">
      <c r="A292" s="258"/>
      <c r="B292" s="259"/>
      <c r="C292" s="259"/>
      <c r="D292" s="259"/>
      <c r="E292" s="261"/>
      <c r="F292" s="260"/>
      <c r="G292" s="260"/>
    </row>
    <row r="293" spans="2:7" s="198" customFormat="1" ht="12.75" hidden="1">
      <c r="B293" s="259"/>
      <c r="C293" s="259"/>
      <c r="D293" s="259"/>
      <c r="E293" s="261"/>
      <c r="F293" s="260"/>
      <c r="G293" s="260"/>
    </row>
    <row r="294" spans="2:7" s="198" customFormat="1" ht="12.75" hidden="1">
      <c r="B294" s="259"/>
      <c r="C294" s="259"/>
      <c r="D294" s="259"/>
      <c r="E294" s="261"/>
      <c r="F294" s="260"/>
      <c r="G294" s="260"/>
    </row>
    <row r="295" spans="2:7" s="198" customFormat="1" ht="12.75">
      <c r="B295" s="259"/>
      <c r="C295" s="261"/>
      <c r="D295" s="259"/>
      <c r="E295" s="261"/>
      <c r="F295" s="260"/>
      <c r="G295" s="260"/>
    </row>
    <row r="296" s="198" customFormat="1" ht="12.75"/>
    <row r="297" s="198" customFormat="1" ht="12.75"/>
    <row r="298" s="198" customFormat="1" ht="12.75"/>
    <row r="299" s="198" customFormat="1" ht="12.75"/>
    <row r="300" spans="2:15" s="198" customFormat="1" ht="12.75">
      <c r="B300" s="763"/>
      <c r="C300" s="763"/>
      <c r="D300" s="192"/>
      <c r="E300" s="763"/>
      <c r="F300" s="763"/>
      <c r="K300" s="191"/>
      <c r="L300" s="191"/>
      <c r="M300" s="192"/>
      <c r="N300" s="191"/>
      <c r="O300" s="191"/>
    </row>
    <row r="301" spans="2:15" s="198" customFormat="1" ht="12.75">
      <c r="B301" s="765"/>
      <c r="C301" s="765"/>
      <c r="D301" s="194"/>
      <c r="E301" s="765"/>
      <c r="F301" s="765"/>
      <c r="K301" s="193"/>
      <c r="L301" s="193"/>
      <c r="M301" s="194"/>
      <c r="N301" s="193"/>
      <c r="O301" s="193"/>
    </row>
    <row r="302" spans="2:15" s="198" customFormat="1" ht="12.75">
      <c r="B302" s="195"/>
      <c r="C302" s="196"/>
      <c r="D302" s="197"/>
      <c r="E302" s="195"/>
      <c r="F302" s="196"/>
      <c r="K302" s="195"/>
      <c r="L302" s="196"/>
      <c r="M302" s="197"/>
      <c r="N302" s="195"/>
      <c r="O302" s="196"/>
    </row>
    <row r="303" spans="2:15" s="198" customFormat="1" ht="12.75">
      <c r="B303" s="765"/>
      <c r="C303" s="765"/>
      <c r="D303" s="194"/>
      <c r="E303" s="765"/>
      <c r="F303" s="765"/>
      <c r="K303" s="193"/>
      <c r="L303" s="193"/>
      <c r="M303" s="194"/>
      <c r="N303" s="193"/>
      <c r="O303" s="193"/>
    </row>
    <row r="304" spans="2:15" s="198" customFormat="1" ht="12.75">
      <c r="B304" s="196"/>
      <c r="C304" s="196"/>
      <c r="D304" s="197"/>
      <c r="E304" s="196"/>
      <c r="F304" s="196"/>
      <c r="K304" s="196"/>
      <c r="L304" s="196"/>
      <c r="M304" s="197"/>
      <c r="N304" s="196"/>
      <c r="O304" s="196"/>
    </row>
    <row r="305" spans="2:15" s="198" customFormat="1" ht="12.75">
      <c r="B305" s="765"/>
      <c r="C305" s="765"/>
      <c r="D305" s="197"/>
      <c r="E305" s="765"/>
      <c r="F305" s="765"/>
      <c r="K305" s="193"/>
      <c r="L305" s="193"/>
      <c r="M305" s="197"/>
      <c r="N305" s="193"/>
      <c r="O305" s="193"/>
    </row>
    <row r="306" spans="2:15" s="198" customFormat="1" ht="12.75">
      <c r="B306" s="196"/>
      <c r="C306" s="196"/>
      <c r="D306" s="197"/>
      <c r="E306" s="196"/>
      <c r="F306" s="196"/>
      <c r="K306" s="196"/>
      <c r="L306" s="196"/>
      <c r="M306" s="197"/>
      <c r="N306" s="196"/>
      <c r="O306" s="196"/>
    </row>
    <row r="307" spans="2:15" s="198" customFormat="1" ht="12.75">
      <c r="B307" s="765"/>
      <c r="C307" s="765"/>
      <c r="D307" s="197"/>
      <c r="E307" s="765"/>
      <c r="F307" s="765"/>
      <c r="K307" s="193"/>
      <c r="L307" s="193"/>
      <c r="M307" s="197"/>
      <c r="N307" s="193"/>
      <c r="O307" s="193"/>
    </row>
    <row r="308" spans="2:15" s="198" customFormat="1" ht="12.75">
      <c r="B308" s="196"/>
      <c r="C308" s="196"/>
      <c r="D308" s="197"/>
      <c r="E308" s="196"/>
      <c r="F308" s="196"/>
      <c r="K308" s="196"/>
      <c r="L308" s="196"/>
      <c r="M308" s="197"/>
      <c r="N308" s="196"/>
      <c r="O308" s="196"/>
    </row>
    <row r="309" spans="2:15" s="198" customFormat="1" ht="12.75">
      <c r="B309" s="765"/>
      <c r="C309" s="765"/>
      <c r="D309" s="194"/>
      <c r="E309" s="765"/>
      <c r="F309" s="765"/>
      <c r="K309" s="765"/>
      <c r="L309" s="765"/>
      <c r="M309" s="194"/>
      <c r="N309" s="193"/>
      <c r="O309" s="193"/>
    </row>
    <row r="310" spans="2:15" s="198" customFormat="1" ht="12.75">
      <c r="B310" s="196"/>
      <c r="C310" s="196"/>
      <c r="D310" s="197"/>
      <c r="E310" s="196"/>
      <c r="F310" s="196"/>
      <c r="K310" s="196"/>
      <c r="L310" s="196"/>
      <c r="M310" s="197"/>
      <c r="N310" s="196"/>
      <c r="O310" s="196"/>
    </row>
    <row r="311" spans="2:15" s="198" customFormat="1" ht="12.75">
      <c r="B311" s="765"/>
      <c r="C311" s="765"/>
      <c r="D311" s="194"/>
      <c r="E311" s="765"/>
      <c r="F311" s="765"/>
      <c r="K311" s="193"/>
      <c r="L311" s="193"/>
      <c r="M311" s="194"/>
      <c r="N311" s="193"/>
      <c r="O311" s="193"/>
    </row>
    <row r="312" s="198" customFormat="1" ht="12.75"/>
    <row r="313" spans="2:14" s="198" customFormat="1" ht="12.75">
      <c r="B313" s="199"/>
      <c r="E313" s="199"/>
      <c r="K313" s="199"/>
      <c r="N313" s="199"/>
    </row>
    <row r="314" s="198" customFormat="1" ht="12.75"/>
    <row r="315" s="198" customFormat="1" ht="12.75"/>
    <row r="316" s="198" customFormat="1" ht="12.75"/>
    <row r="317" s="198" customFormat="1" ht="12.75"/>
    <row r="350" spans="1:19" ht="12.75">
      <c r="A350" s="173">
        <v>40547</v>
      </c>
      <c r="B350" s="171" t="s">
        <v>402</v>
      </c>
      <c r="C350" s="171"/>
      <c r="D350" s="171"/>
      <c r="E350" s="171"/>
      <c r="F350" s="171">
        <v>4</v>
      </c>
      <c r="G350" s="171"/>
      <c r="H350" s="171"/>
      <c r="I350" s="171"/>
      <c r="J350" s="171"/>
      <c r="K350" s="171">
        <v>3.3</v>
      </c>
      <c r="L350" s="171"/>
      <c r="M350" s="171"/>
      <c r="N350" s="171"/>
      <c r="O350" s="171"/>
      <c r="P350" s="171">
        <v>1</v>
      </c>
      <c r="Q350" s="171"/>
      <c r="R350" s="171"/>
      <c r="S350" s="171"/>
    </row>
    <row r="351" spans="1:19" ht="12.75">
      <c r="A351" s="173">
        <v>40548</v>
      </c>
      <c r="B351" s="171" t="s">
        <v>402</v>
      </c>
      <c r="C351" s="171"/>
      <c r="D351" s="171"/>
      <c r="E351" s="171"/>
      <c r="F351" s="171">
        <v>4</v>
      </c>
      <c r="G351" s="171"/>
      <c r="H351" s="171"/>
      <c r="I351" s="171"/>
      <c r="J351" s="171"/>
      <c r="K351" s="171"/>
      <c r="L351" s="171"/>
      <c r="M351" s="171"/>
      <c r="N351" s="171">
        <v>5.6</v>
      </c>
      <c r="O351" s="171"/>
      <c r="P351" s="171">
        <v>1</v>
      </c>
      <c r="Q351" s="171"/>
      <c r="R351" s="171"/>
      <c r="S351" s="171"/>
    </row>
    <row r="352" spans="1:19" ht="12.75">
      <c r="A352" s="173">
        <v>40549</v>
      </c>
      <c r="B352" s="171" t="s">
        <v>402</v>
      </c>
      <c r="C352" s="171"/>
      <c r="D352" s="171"/>
      <c r="E352" s="172"/>
      <c r="F352" s="171">
        <v>5</v>
      </c>
      <c r="G352" s="171"/>
      <c r="H352" s="171"/>
      <c r="I352" s="171"/>
      <c r="J352" s="171"/>
      <c r="K352" s="171">
        <v>4</v>
      </c>
      <c r="L352" s="171"/>
      <c r="M352" s="171"/>
      <c r="N352" s="171">
        <v>0.4</v>
      </c>
      <c r="O352" s="171"/>
      <c r="P352" s="171">
        <v>1</v>
      </c>
      <c r="Q352" s="171"/>
      <c r="R352" s="171"/>
      <c r="S352" s="171"/>
    </row>
    <row r="353" spans="1:19" ht="12.75">
      <c r="A353" s="173">
        <v>40550</v>
      </c>
      <c r="B353" s="171" t="s">
        <v>402</v>
      </c>
      <c r="C353" s="171"/>
      <c r="D353" s="171"/>
      <c r="E353" s="171"/>
      <c r="F353" s="171">
        <v>4</v>
      </c>
      <c r="G353" s="171"/>
      <c r="H353" s="171"/>
      <c r="I353" s="171"/>
      <c r="J353" s="171"/>
      <c r="K353" s="171">
        <v>4</v>
      </c>
      <c r="L353" s="171"/>
      <c r="M353" s="171"/>
      <c r="N353" s="171"/>
      <c r="O353" s="171"/>
      <c r="P353" s="171">
        <v>1</v>
      </c>
      <c r="Q353" s="171"/>
      <c r="R353" s="171"/>
      <c r="S353" s="171"/>
    </row>
    <row r="354" spans="1:19" ht="12.75">
      <c r="A354" s="173">
        <v>40551</v>
      </c>
      <c r="B354" s="171" t="s">
        <v>403</v>
      </c>
      <c r="C354" s="171"/>
      <c r="D354" s="171"/>
      <c r="E354" s="171"/>
      <c r="F354" s="171"/>
      <c r="G354" s="171"/>
      <c r="H354" s="171"/>
      <c r="I354" s="171"/>
      <c r="J354" s="171"/>
      <c r="K354" s="171">
        <v>2.8</v>
      </c>
      <c r="L354" s="171"/>
      <c r="M354" s="171"/>
      <c r="N354" s="171"/>
      <c r="O354" s="171"/>
      <c r="P354" s="171"/>
      <c r="Q354" s="171"/>
      <c r="R354" s="171"/>
      <c r="S354" s="171"/>
    </row>
    <row r="355" spans="1:19" ht="12.75">
      <c r="A355" s="173">
        <v>40552</v>
      </c>
      <c r="B355" s="171" t="s">
        <v>404</v>
      </c>
      <c r="C355" s="171"/>
      <c r="D355" s="171"/>
      <c r="E355" s="171"/>
      <c r="F355" s="171"/>
      <c r="G355" s="171"/>
      <c r="H355" s="171"/>
      <c r="I355" s="171"/>
      <c r="J355" s="171">
        <v>3.7</v>
      </c>
      <c r="K355" s="171"/>
      <c r="L355" s="171"/>
      <c r="M355" s="171"/>
      <c r="N355" s="171"/>
      <c r="O355" s="171"/>
      <c r="P355" s="171"/>
      <c r="Q355" s="171"/>
      <c r="R355" s="171"/>
      <c r="S355" s="171"/>
    </row>
    <row r="356" spans="1:19" ht="12.75">
      <c r="A356" s="173">
        <v>40553</v>
      </c>
      <c r="B356" s="171" t="s">
        <v>402</v>
      </c>
      <c r="C356" s="171"/>
      <c r="D356" s="171"/>
      <c r="E356" s="171"/>
      <c r="F356" s="171">
        <v>4.4</v>
      </c>
      <c r="G356" s="171"/>
      <c r="H356" s="171"/>
      <c r="I356" s="171"/>
      <c r="J356" s="171"/>
      <c r="K356" s="171">
        <v>2.9</v>
      </c>
      <c r="L356" s="171"/>
      <c r="M356" s="171"/>
      <c r="N356" s="171"/>
      <c r="O356" s="171"/>
      <c r="P356" s="171">
        <v>1</v>
      </c>
      <c r="Q356" s="171"/>
      <c r="R356" s="171"/>
      <c r="S356" s="171"/>
    </row>
    <row r="357" spans="1:19" ht="12.75">
      <c r="A357" s="173">
        <v>40554</v>
      </c>
      <c r="B357" s="171" t="s">
        <v>402</v>
      </c>
      <c r="C357" s="171"/>
      <c r="D357" s="171"/>
      <c r="E357" s="171"/>
      <c r="F357" s="171">
        <v>4</v>
      </c>
      <c r="G357" s="171"/>
      <c r="H357" s="171"/>
      <c r="I357" s="171"/>
      <c r="J357" s="171"/>
      <c r="K357" s="171"/>
      <c r="L357" s="171"/>
      <c r="M357" s="171"/>
      <c r="N357" s="171">
        <v>7</v>
      </c>
      <c r="O357" s="171"/>
      <c r="P357" s="171">
        <v>1</v>
      </c>
      <c r="Q357" s="171"/>
      <c r="R357" s="171"/>
      <c r="S357" s="171"/>
    </row>
    <row r="358" spans="1:19" ht="12.75">
      <c r="A358" s="173">
        <v>40555</v>
      </c>
      <c r="B358" s="171" t="s">
        <v>402</v>
      </c>
      <c r="C358" s="171"/>
      <c r="D358" s="171"/>
      <c r="E358" s="171"/>
      <c r="F358" s="171">
        <v>4</v>
      </c>
      <c r="G358" s="171"/>
      <c r="H358" s="171"/>
      <c r="I358" s="171"/>
      <c r="J358" s="171"/>
      <c r="K358" s="171">
        <v>4.6</v>
      </c>
      <c r="L358" s="171"/>
      <c r="M358" s="171">
        <v>4</v>
      </c>
      <c r="N358" s="171"/>
      <c r="O358" s="171"/>
      <c r="P358" s="171">
        <v>1</v>
      </c>
      <c r="Q358" s="171"/>
      <c r="R358" s="171"/>
      <c r="S358" s="171"/>
    </row>
    <row r="359" spans="1:19" ht="12.75">
      <c r="A359" s="173">
        <v>40556</v>
      </c>
      <c r="B359" s="171" t="s">
        <v>405</v>
      </c>
      <c r="C359" s="171"/>
      <c r="D359" s="171"/>
      <c r="E359" s="171"/>
      <c r="F359" s="171">
        <v>3.5</v>
      </c>
      <c r="G359" s="171"/>
      <c r="H359" s="171"/>
      <c r="I359" s="171"/>
      <c r="J359" s="171"/>
      <c r="K359" s="171">
        <v>0.5</v>
      </c>
      <c r="L359" s="171"/>
      <c r="M359" s="171"/>
      <c r="N359" s="171">
        <v>1.8</v>
      </c>
      <c r="O359" s="171"/>
      <c r="P359" s="171">
        <v>1</v>
      </c>
      <c r="Q359" s="171"/>
      <c r="R359" s="171"/>
      <c r="S359" s="171"/>
    </row>
    <row r="360" spans="1:19" ht="12.75">
      <c r="A360" s="173">
        <v>40557</v>
      </c>
      <c r="B360" s="171" t="s">
        <v>406</v>
      </c>
      <c r="C360" s="171"/>
      <c r="D360" s="171"/>
      <c r="E360" s="171"/>
      <c r="F360" s="171">
        <v>0.3</v>
      </c>
      <c r="G360" s="171"/>
      <c r="H360" s="171"/>
      <c r="I360" s="171"/>
      <c r="J360" s="171">
        <v>3.7</v>
      </c>
      <c r="K360" s="171"/>
      <c r="L360" s="171"/>
      <c r="M360" s="171"/>
      <c r="N360" s="171"/>
      <c r="O360" s="171"/>
      <c r="P360" s="171">
        <v>1</v>
      </c>
      <c r="Q360" s="171"/>
      <c r="R360" s="171"/>
      <c r="S360" s="171"/>
    </row>
    <row r="361" spans="1:19" ht="12.75">
      <c r="A361" s="173">
        <v>40561</v>
      </c>
      <c r="B361" s="171" t="s">
        <v>407</v>
      </c>
      <c r="C361" s="171"/>
      <c r="D361" s="171"/>
      <c r="E361" s="171"/>
      <c r="F361" s="171"/>
      <c r="G361" s="171"/>
      <c r="H361" s="171"/>
      <c r="I361" s="171"/>
      <c r="J361" s="171"/>
      <c r="K361" s="171">
        <v>2.8</v>
      </c>
      <c r="L361" s="171"/>
      <c r="M361" s="171"/>
      <c r="N361" s="171"/>
      <c r="O361" s="171"/>
      <c r="P361" s="171">
        <v>1</v>
      </c>
      <c r="Q361" s="171"/>
      <c r="R361" s="171"/>
      <c r="S361" s="171"/>
    </row>
    <row r="362" spans="1:19" ht="12.75">
      <c r="A362" s="173"/>
      <c r="B362" s="171"/>
      <c r="C362" s="171"/>
      <c r="D362" s="171"/>
      <c r="E362" s="171"/>
      <c r="F362" s="171"/>
      <c r="G362" s="171"/>
      <c r="H362" s="171"/>
      <c r="I362" s="171"/>
      <c r="J362" s="171"/>
      <c r="K362" s="171"/>
      <c r="L362" s="171"/>
      <c r="M362" s="171"/>
      <c r="N362" s="171"/>
      <c r="O362" s="171"/>
      <c r="P362" s="171"/>
      <c r="Q362" s="171"/>
      <c r="R362" s="171"/>
      <c r="S362" s="171"/>
    </row>
    <row r="363" spans="1:19" ht="12.75">
      <c r="A363" s="173"/>
      <c r="B363" s="171"/>
      <c r="C363" s="171"/>
      <c r="D363" s="171"/>
      <c r="E363" s="171"/>
      <c r="F363" s="171"/>
      <c r="G363" s="171"/>
      <c r="H363" s="171"/>
      <c r="I363" s="171"/>
      <c r="J363" s="171"/>
      <c r="K363" s="171"/>
      <c r="L363" s="171"/>
      <c r="M363" s="171"/>
      <c r="N363" s="171"/>
      <c r="O363" s="171"/>
      <c r="P363" s="171"/>
      <c r="Q363" s="171"/>
      <c r="R363" s="171"/>
      <c r="S363" s="171"/>
    </row>
    <row r="364" spans="1:19" ht="12.75">
      <c r="A364" s="173"/>
      <c r="B364" s="171"/>
      <c r="C364" s="171"/>
      <c r="D364" s="171"/>
      <c r="E364" s="171"/>
      <c r="F364" s="171"/>
      <c r="G364" s="171"/>
      <c r="H364" s="171"/>
      <c r="I364" s="171"/>
      <c r="J364" s="171"/>
      <c r="K364" s="171"/>
      <c r="L364" s="171"/>
      <c r="M364" s="171"/>
      <c r="N364" s="171"/>
      <c r="O364" s="171"/>
      <c r="P364" s="171"/>
      <c r="Q364" s="171"/>
      <c r="R364" s="171"/>
      <c r="S364" s="171"/>
    </row>
    <row r="365" spans="1:19" ht="12.75">
      <c r="A365" s="173"/>
      <c r="B365" s="171"/>
      <c r="C365" s="171"/>
      <c r="D365" s="171"/>
      <c r="E365" s="171"/>
      <c r="F365" s="171"/>
      <c r="G365" s="171"/>
      <c r="H365" s="171"/>
      <c r="I365" s="171"/>
      <c r="J365" s="171"/>
      <c r="K365" s="171"/>
      <c r="L365" s="171"/>
      <c r="M365" s="171"/>
      <c r="N365" s="171"/>
      <c r="O365" s="171"/>
      <c r="P365" s="171"/>
      <c r="Q365" s="171"/>
      <c r="R365" s="171"/>
      <c r="S365" s="171"/>
    </row>
    <row r="366" spans="1:19" ht="12.75">
      <c r="A366" s="173"/>
      <c r="B366" s="171"/>
      <c r="C366" s="171"/>
      <c r="D366" s="171"/>
      <c r="E366" s="171"/>
      <c r="F366" s="171"/>
      <c r="G366" s="171"/>
      <c r="H366" s="171"/>
      <c r="I366" s="171"/>
      <c r="J366" s="171"/>
      <c r="K366" s="171"/>
      <c r="L366" s="171"/>
      <c r="M366" s="171"/>
      <c r="N366" s="171"/>
      <c r="O366" s="171"/>
      <c r="P366" s="171"/>
      <c r="Q366" s="171"/>
      <c r="R366" s="171"/>
      <c r="S366" s="171"/>
    </row>
    <row r="367" spans="1:19" ht="12.75">
      <c r="A367" s="173"/>
      <c r="B367" s="171"/>
      <c r="C367" s="171"/>
      <c r="D367" s="171"/>
      <c r="E367" s="171"/>
      <c r="F367" s="171"/>
      <c r="G367" s="171"/>
      <c r="H367" s="171"/>
      <c r="I367" s="171"/>
      <c r="J367" s="171"/>
      <c r="K367" s="171"/>
      <c r="L367" s="171"/>
      <c r="M367" s="171"/>
      <c r="N367" s="171"/>
      <c r="O367" s="171"/>
      <c r="P367" s="171"/>
      <c r="Q367" s="171"/>
      <c r="R367" s="171"/>
      <c r="S367" s="171"/>
    </row>
    <row r="368" spans="1:19" ht="12.75">
      <c r="A368" s="173"/>
      <c r="B368" s="171"/>
      <c r="C368" s="171"/>
      <c r="D368" s="171"/>
      <c r="E368" s="171"/>
      <c r="F368" s="171"/>
      <c r="G368" s="171"/>
      <c r="H368" s="171"/>
      <c r="I368" s="171"/>
      <c r="J368" s="171"/>
      <c r="K368" s="171"/>
      <c r="L368" s="171"/>
      <c r="M368" s="171"/>
      <c r="N368" s="171"/>
      <c r="O368" s="171"/>
      <c r="P368" s="171"/>
      <c r="Q368" s="171"/>
      <c r="R368" s="171"/>
      <c r="S368" s="171"/>
    </row>
    <row r="369" spans="1:19" ht="12.75">
      <c r="A369" s="173"/>
      <c r="B369" s="171"/>
      <c r="C369" s="171"/>
      <c r="D369" s="171"/>
      <c r="E369" s="171"/>
      <c r="F369" s="171"/>
      <c r="G369" s="171"/>
      <c r="H369" s="171"/>
      <c r="I369" s="171"/>
      <c r="J369" s="171"/>
      <c r="K369" s="171"/>
      <c r="L369" s="171"/>
      <c r="M369" s="171"/>
      <c r="N369" s="171"/>
      <c r="O369" s="171"/>
      <c r="P369" s="171"/>
      <c r="Q369" s="171"/>
      <c r="R369" s="171"/>
      <c r="S369" s="171"/>
    </row>
    <row r="370" spans="1:19" ht="12.75">
      <c r="A370" s="173"/>
      <c r="B370" s="171"/>
      <c r="C370" s="171"/>
      <c r="D370" s="171"/>
      <c r="E370" s="171"/>
      <c r="F370" s="171"/>
      <c r="G370" s="171"/>
      <c r="H370" s="171"/>
      <c r="I370" s="171"/>
      <c r="J370" s="171"/>
      <c r="K370" s="171"/>
      <c r="L370" s="171"/>
      <c r="M370" s="171"/>
      <c r="N370" s="171"/>
      <c r="O370" s="171"/>
      <c r="P370" s="171"/>
      <c r="Q370" s="171"/>
      <c r="R370" s="171"/>
      <c r="S370" s="171"/>
    </row>
    <row r="371" spans="1:19" ht="12.75">
      <c r="A371" s="173"/>
      <c r="B371" s="171"/>
      <c r="C371" s="171"/>
      <c r="D371" s="171"/>
      <c r="E371" s="171"/>
      <c r="F371" s="171"/>
      <c r="G371" s="171"/>
      <c r="H371" s="171"/>
      <c r="I371" s="171"/>
      <c r="J371" s="171"/>
      <c r="K371" s="171"/>
      <c r="L371" s="171"/>
      <c r="M371" s="171"/>
      <c r="N371" s="171"/>
      <c r="O371" s="171"/>
      <c r="P371" s="171"/>
      <c r="Q371" s="171"/>
      <c r="R371" s="171"/>
      <c r="S371" s="171"/>
    </row>
    <row r="372" spans="1:19" ht="12.75">
      <c r="A372" s="173"/>
      <c r="B372" s="171"/>
      <c r="C372" s="171"/>
      <c r="D372" s="171"/>
      <c r="E372" s="171"/>
      <c r="F372" s="171"/>
      <c r="G372" s="171"/>
      <c r="H372" s="171"/>
      <c r="I372" s="171"/>
      <c r="J372" s="171"/>
      <c r="K372" s="171"/>
      <c r="L372" s="171"/>
      <c r="M372" s="171"/>
      <c r="N372" s="171"/>
      <c r="O372" s="171"/>
      <c r="P372" s="171"/>
      <c r="Q372" s="171"/>
      <c r="R372" s="171"/>
      <c r="S372" s="171"/>
    </row>
    <row r="373" spans="1:19" ht="12.75">
      <c r="A373" s="173"/>
      <c r="B373" s="171"/>
      <c r="C373" s="171"/>
      <c r="D373" s="171"/>
      <c r="E373" s="171"/>
      <c r="F373" s="171"/>
      <c r="G373" s="171"/>
      <c r="H373" s="171"/>
      <c r="I373" s="171"/>
      <c r="J373" s="171"/>
      <c r="K373" s="171"/>
      <c r="L373" s="171"/>
      <c r="M373" s="171"/>
      <c r="N373" s="171"/>
      <c r="O373" s="171"/>
      <c r="P373" s="171"/>
      <c r="Q373" s="171"/>
      <c r="R373" s="171"/>
      <c r="S373" s="171"/>
    </row>
    <row r="374" spans="1:19" ht="12.75">
      <c r="A374" s="173"/>
      <c r="B374" s="171"/>
      <c r="C374" s="171"/>
      <c r="D374" s="171"/>
      <c r="E374" s="171"/>
      <c r="F374" s="171"/>
      <c r="G374" s="171"/>
      <c r="H374" s="171"/>
      <c r="I374" s="171"/>
      <c r="J374" s="171"/>
      <c r="K374" s="171"/>
      <c r="L374" s="171"/>
      <c r="M374" s="171"/>
      <c r="N374" s="171"/>
      <c r="O374" s="171"/>
      <c r="P374" s="171"/>
      <c r="Q374" s="171"/>
      <c r="R374" s="171"/>
      <c r="S374" s="171"/>
    </row>
    <row r="375" spans="1:19" ht="12.75">
      <c r="A375" s="173"/>
      <c r="B375" s="171"/>
      <c r="C375" s="171"/>
      <c r="D375" s="171"/>
      <c r="E375" s="171"/>
      <c r="F375" s="171"/>
      <c r="G375" s="171"/>
      <c r="H375" s="171"/>
      <c r="I375" s="171"/>
      <c r="J375" s="171"/>
      <c r="K375" s="171"/>
      <c r="L375" s="171"/>
      <c r="M375" s="171"/>
      <c r="N375" s="171"/>
      <c r="O375" s="171"/>
      <c r="P375" s="171"/>
      <c r="Q375" s="171"/>
      <c r="R375" s="171"/>
      <c r="S375" s="171"/>
    </row>
    <row r="376" spans="1:19" ht="12.75">
      <c r="A376" s="173"/>
      <c r="B376" s="171"/>
      <c r="C376" s="171"/>
      <c r="D376" s="171"/>
      <c r="E376" s="171"/>
      <c r="F376" s="171"/>
      <c r="G376" s="171"/>
      <c r="H376" s="171"/>
      <c r="I376" s="171"/>
      <c r="J376" s="171"/>
      <c r="K376" s="171"/>
      <c r="L376" s="171"/>
      <c r="M376" s="171"/>
      <c r="N376" s="171"/>
      <c r="O376" s="171"/>
      <c r="P376" s="171"/>
      <c r="Q376" s="171"/>
      <c r="R376" s="171"/>
      <c r="S376" s="171"/>
    </row>
    <row r="377" spans="1:19" ht="12.75">
      <c r="A377" s="173"/>
      <c r="B377" s="171"/>
      <c r="C377" s="171"/>
      <c r="D377" s="171"/>
      <c r="E377" s="171"/>
      <c r="F377" s="171"/>
      <c r="G377" s="171"/>
      <c r="H377" s="171"/>
      <c r="I377" s="171"/>
      <c r="J377" s="171"/>
      <c r="K377" s="171"/>
      <c r="L377" s="171"/>
      <c r="M377" s="171"/>
      <c r="N377" s="171"/>
      <c r="O377" s="171"/>
      <c r="P377" s="171"/>
      <c r="Q377" s="171"/>
      <c r="R377" s="171"/>
      <c r="S377" s="171"/>
    </row>
    <row r="378" spans="1:19" ht="12.75">
      <c r="A378" s="173"/>
      <c r="B378" s="171"/>
      <c r="C378" s="171"/>
      <c r="D378" s="171"/>
      <c r="E378" s="171"/>
      <c r="F378" s="171"/>
      <c r="G378" s="171"/>
      <c r="H378" s="171"/>
      <c r="I378" s="171"/>
      <c r="J378" s="171"/>
      <c r="K378" s="171"/>
      <c r="L378" s="171"/>
      <c r="M378" s="171"/>
      <c r="N378" s="171"/>
      <c r="O378" s="171"/>
      <c r="P378" s="171"/>
      <c r="Q378" s="171"/>
      <c r="R378" s="171"/>
      <c r="S378" s="171"/>
    </row>
    <row r="379" spans="1:19" ht="12.75">
      <c r="A379" s="173"/>
      <c r="B379" s="171"/>
      <c r="C379" s="171"/>
      <c r="D379" s="171"/>
      <c r="E379" s="171"/>
      <c r="F379" s="171"/>
      <c r="G379" s="171"/>
      <c r="H379" s="171"/>
      <c r="I379" s="171"/>
      <c r="J379" s="171"/>
      <c r="K379" s="171"/>
      <c r="L379" s="171"/>
      <c r="M379" s="171"/>
      <c r="N379" s="171"/>
      <c r="O379" s="171"/>
      <c r="P379" s="171"/>
      <c r="Q379" s="171"/>
      <c r="R379" s="171"/>
      <c r="S379" s="171"/>
    </row>
    <row r="380" spans="1:19" ht="12.75">
      <c r="A380" s="173"/>
      <c r="B380" s="171"/>
      <c r="C380" s="171"/>
      <c r="D380" s="171"/>
      <c r="E380" s="171"/>
      <c r="F380" s="171"/>
      <c r="G380" s="171"/>
      <c r="H380" s="171"/>
      <c r="I380" s="171"/>
      <c r="J380" s="171"/>
      <c r="K380" s="171"/>
      <c r="L380" s="171"/>
      <c r="M380" s="171"/>
      <c r="N380" s="171"/>
      <c r="O380" s="171"/>
      <c r="P380" s="171"/>
      <c r="Q380" s="171"/>
      <c r="R380" s="171"/>
      <c r="S380" s="171"/>
    </row>
    <row r="381" spans="1:19" ht="12.75">
      <c r="A381" s="173"/>
      <c r="B381" s="171"/>
      <c r="C381" s="171"/>
      <c r="D381" s="171"/>
      <c r="E381" s="171"/>
      <c r="F381" s="171"/>
      <c r="G381" s="171"/>
      <c r="H381" s="171"/>
      <c r="I381" s="171"/>
      <c r="J381" s="171"/>
      <c r="K381" s="171"/>
      <c r="L381" s="171"/>
      <c r="M381" s="171"/>
      <c r="N381" s="171"/>
      <c r="O381" s="171"/>
      <c r="P381" s="171"/>
      <c r="Q381" s="171"/>
      <c r="R381" s="171"/>
      <c r="S381" s="171"/>
    </row>
    <row r="382" spans="1:19" ht="12.75">
      <c r="A382" s="173"/>
      <c r="B382" s="171"/>
      <c r="C382" s="171"/>
      <c r="D382" s="171"/>
      <c r="E382" s="171"/>
      <c r="F382" s="171"/>
      <c r="G382" s="171"/>
      <c r="H382" s="171"/>
      <c r="I382" s="171"/>
      <c r="J382" s="171"/>
      <c r="K382" s="171"/>
      <c r="L382" s="171"/>
      <c r="M382" s="171"/>
      <c r="N382" s="171"/>
      <c r="O382" s="171"/>
      <c r="P382" s="171"/>
      <c r="Q382" s="171"/>
      <c r="R382" s="171"/>
      <c r="S382" s="171"/>
    </row>
    <row r="383" spans="1:19" ht="12.75">
      <c r="A383" s="173"/>
      <c r="B383" s="171"/>
      <c r="C383" s="171"/>
      <c r="D383" s="171"/>
      <c r="E383" s="171"/>
      <c r="F383" s="171"/>
      <c r="G383" s="171"/>
      <c r="H383" s="171"/>
      <c r="I383" s="171"/>
      <c r="J383" s="171"/>
      <c r="K383" s="171"/>
      <c r="L383" s="171"/>
      <c r="M383" s="171"/>
      <c r="N383" s="171"/>
      <c r="O383" s="171"/>
      <c r="P383" s="171"/>
      <c r="Q383" s="171"/>
      <c r="R383" s="171"/>
      <c r="S383" s="171"/>
    </row>
    <row r="384" spans="1:19" ht="12.75">
      <c r="A384" s="173"/>
      <c r="B384" s="171"/>
      <c r="C384" s="171"/>
      <c r="D384" s="171"/>
      <c r="E384" s="171"/>
      <c r="F384" s="171"/>
      <c r="G384" s="171"/>
      <c r="H384" s="171"/>
      <c r="I384" s="171"/>
      <c r="J384" s="171"/>
      <c r="K384" s="171"/>
      <c r="L384" s="171"/>
      <c r="M384" s="171"/>
      <c r="N384" s="171"/>
      <c r="O384" s="171"/>
      <c r="P384" s="171"/>
      <c r="Q384" s="171"/>
      <c r="R384" s="171"/>
      <c r="S384" s="171"/>
    </row>
    <row r="385" spans="1:19" ht="12.75">
      <c r="A385" s="173"/>
      <c r="B385" s="171"/>
      <c r="C385" s="171"/>
      <c r="D385" s="171"/>
      <c r="E385" s="171"/>
      <c r="F385" s="171"/>
      <c r="G385" s="171"/>
      <c r="H385" s="171"/>
      <c r="I385" s="171"/>
      <c r="J385" s="171"/>
      <c r="K385" s="171"/>
      <c r="L385" s="171"/>
      <c r="M385" s="171"/>
      <c r="N385" s="171"/>
      <c r="O385" s="171"/>
      <c r="P385" s="171"/>
      <c r="Q385" s="171"/>
      <c r="R385" s="171"/>
      <c r="S385" s="171"/>
    </row>
    <row r="386" spans="1:19" ht="12.75">
      <c r="A386" s="173"/>
      <c r="B386" s="171"/>
      <c r="C386" s="171"/>
      <c r="D386" s="171"/>
      <c r="E386" s="171"/>
      <c r="F386" s="171"/>
      <c r="G386" s="171"/>
      <c r="H386" s="171"/>
      <c r="I386" s="171"/>
      <c r="J386" s="171"/>
      <c r="K386" s="171"/>
      <c r="L386" s="171"/>
      <c r="M386" s="171"/>
      <c r="N386" s="171"/>
      <c r="O386" s="171"/>
      <c r="P386" s="171"/>
      <c r="Q386" s="171"/>
      <c r="R386" s="171"/>
      <c r="S386" s="171"/>
    </row>
    <row r="387" spans="1:19" ht="12.75">
      <c r="A387" s="173"/>
      <c r="B387" s="171"/>
      <c r="C387" s="171"/>
      <c r="D387" s="171"/>
      <c r="E387" s="171"/>
      <c r="F387" s="171"/>
      <c r="G387" s="171"/>
      <c r="H387" s="171"/>
      <c r="I387" s="171"/>
      <c r="J387" s="171"/>
      <c r="K387" s="171"/>
      <c r="L387" s="171"/>
      <c r="M387" s="171"/>
      <c r="N387" s="171"/>
      <c r="O387" s="171"/>
      <c r="P387" s="171"/>
      <c r="Q387" s="171"/>
      <c r="R387" s="171"/>
      <c r="S387" s="171"/>
    </row>
    <row r="388" spans="1:19" ht="12.75">
      <c r="A388" s="173"/>
      <c r="B388" s="171"/>
      <c r="C388" s="171"/>
      <c r="D388" s="171"/>
      <c r="E388" s="171"/>
      <c r="F388" s="171"/>
      <c r="G388" s="171"/>
      <c r="H388" s="171"/>
      <c r="I388" s="171"/>
      <c r="J388" s="171"/>
      <c r="K388" s="171"/>
      <c r="L388" s="171"/>
      <c r="M388" s="171"/>
      <c r="N388" s="171"/>
      <c r="O388" s="171"/>
      <c r="P388" s="171"/>
      <c r="Q388" s="171"/>
      <c r="R388" s="171"/>
      <c r="S388" s="171"/>
    </row>
    <row r="389" spans="1:19" ht="12.75">
      <c r="A389" s="173"/>
      <c r="B389" s="171"/>
      <c r="C389" s="171"/>
      <c r="D389" s="171"/>
      <c r="E389" s="171"/>
      <c r="F389" s="171"/>
      <c r="G389" s="171"/>
      <c r="H389" s="171"/>
      <c r="I389" s="171"/>
      <c r="J389" s="171"/>
      <c r="K389" s="171"/>
      <c r="L389" s="171"/>
      <c r="M389" s="171"/>
      <c r="N389" s="171"/>
      <c r="O389" s="171"/>
      <c r="P389" s="171"/>
      <c r="Q389" s="171"/>
      <c r="R389" s="171"/>
      <c r="S389" s="171"/>
    </row>
    <row r="390" spans="1:19" ht="12.75">
      <c r="A390" s="173"/>
      <c r="B390" s="171"/>
      <c r="C390" s="171"/>
      <c r="D390" s="171"/>
      <c r="E390" s="171"/>
      <c r="F390" s="171"/>
      <c r="G390" s="171"/>
      <c r="H390" s="171"/>
      <c r="I390" s="171"/>
      <c r="J390" s="171"/>
      <c r="K390" s="171"/>
      <c r="L390" s="171"/>
      <c r="M390" s="171"/>
      <c r="N390" s="171"/>
      <c r="O390" s="171"/>
      <c r="P390" s="171"/>
      <c r="Q390" s="171"/>
      <c r="R390" s="171"/>
      <c r="S390" s="171"/>
    </row>
    <row r="391" spans="1:19" ht="12.75">
      <c r="A391" s="173"/>
      <c r="B391" s="171"/>
      <c r="C391" s="171"/>
      <c r="D391" s="171"/>
      <c r="E391" s="171"/>
      <c r="F391" s="171"/>
      <c r="G391" s="171"/>
      <c r="H391" s="171"/>
      <c r="I391" s="171"/>
      <c r="J391" s="171"/>
      <c r="K391" s="171"/>
      <c r="L391" s="171"/>
      <c r="M391" s="171"/>
      <c r="N391" s="171"/>
      <c r="O391" s="171"/>
      <c r="P391" s="171"/>
      <c r="Q391" s="171"/>
      <c r="R391" s="171"/>
      <c r="S391" s="171"/>
    </row>
    <row r="392" spans="1:19" ht="12.75">
      <c r="A392" s="173"/>
      <c r="B392" s="171"/>
      <c r="C392" s="171"/>
      <c r="D392" s="171"/>
      <c r="E392" s="171"/>
      <c r="F392" s="171"/>
      <c r="G392" s="171"/>
      <c r="H392" s="171"/>
      <c r="I392" s="171"/>
      <c r="J392" s="171"/>
      <c r="K392" s="171"/>
      <c r="L392" s="171"/>
      <c r="M392" s="171"/>
      <c r="N392" s="171"/>
      <c r="O392" s="171"/>
      <c r="P392" s="171"/>
      <c r="Q392" s="171"/>
      <c r="R392" s="171"/>
      <c r="S392" s="171"/>
    </row>
    <row r="393" spans="1:19" ht="12.75">
      <c r="A393" s="173"/>
      <c r="B393" s="171"/>
      <c r="C393" s="171"/>
      <c r="D393" s="171"/>
      <c r="E393" s="171"/>
      <c r="F393" s="171"/>
      <c r="G393" s="171"/>
      <c r="H393" s="171"/>
      <c r="I393" s="171"/>
      <c r="J393" s="171"/>
      <c r="K393" s="171"/>
      <c r="L393" s="171"/>
      <c r="M393" s="171"/>
      <c r="N393" s="171"/>
      <c r="O393" s="171"/>
      <c r="P393" s="171"/>
      <c r="Q393" s="171"/>
      <c r="R393" s="171"/>
      <c r="S393" s="171"/>
    </row>
    <row r="394" spans="1:19" ht="12.75">
      <c r="A394" s="173"/>
      <c r="B394" s="171"/>
      <c r="C394" s="171"/>
      <c r="D394" s="171"/>
      <c r="E394" s="171"/>
      <c r="F394" s="171"/>
      <c r="G394" s="171"/>
      <c r="H394" s="171"/>
      <c r="I394" s="171"/>
      <c r="J394" s="171"/>
      <c r="K394" s="171"/>
      <c r="L394" s="171"/>
      <c r="M394" s="171"/>
      <c r="N394" s="171"/>
      <c r="O394" s="171"/>
      <c r="P394" s="171"/>
      <c r="Q394" s="171"/>
      <c r="R394" s="171"/>
      <c r="S394" s="171"/>
    </row>
    <row r="395" spans="1:19" ht="12.75">
      <c r="A395" s="173"/>
      <c r="B395" s="171"/>
      <c r="C395" s="171"/>
      <c r="D395" s="171"/>
      <c r="E395" s="171"/>
      <c r="F395" s="171"/>
      <c r="G395" s="171"/>
      <c r="H395" s="171"/>
      <c r="I395" s="171"/>
      <c r="J395" s="171"/>
      <c r="K395" s="171"/>
      <c r="L395" s="171"/>
      <c r="M395" s="171"/>
      <c r="N395" s="171"/>
      <c r="O395" s="171"/>
      <c r="P395" s="171"/>
      <c r="Q395" s="171"/>
      <c r="R395" s="171"/>
      <c r="S395" s="171"/>
    </row>
    <row r="396" spans="1:19" ht="12.75">
      <c r="A396" s="173"/>
      <c r="B396" s="171"/>
      <c r="C396" s="171"/>
      <c r="D396" s="171"/>
      <c r="E396" s="171"/>
      <c r="F396" s="171"/>
      <c r="G396" s="171"/>
      <c r="H396" s="171"/>
      <c r="I396" s="171"/>
      <c r="J396" s="171"/>
      <c r="K396" s="171"/>
      <c r="L396" s="171"/>
      <c r="M396" s="171"/>
      <c r="N396" s="171"/>
      <c r="O396" s="171"/>
      <c r="P396" s="171"/>
      <c r="Q396" s="171"/>
      <c r="R396" s="171"/>
      <c r="S396" s="171"/>
    </row>
    <row r="397" spans="1:19" ht="12.75">
      <c r="A397" s="173"/>
      <c r="B397" s="171"/>
      <c r="C397" s="171"/>
      <c r="D397" s="171"/>
      <c r="E397" s="171"/>
      <c r="F397" s="171"/>
      <c r="G397" s="171"/>
      <c r="H397" s="171"/>
      <c r="I397" s="171"/>
      <c r="J397" s="171"/>
      <c r="K397" s="171"/>
      <c r="L397" s="171"/>
      <c r="M397" s="171"/>
      <c r="N397" s="171"/>
      <c r="O397" s="171"/>
      <c r="P397" s="171"/>
      <c r="Q397" s="171"/>
      <c r="R397" s="171"/>
      <c r="S397" s="171"/>
    </row>
    <row r="398" spans="1:19" ht="12.75">
      <c r="A398" s="173"/>
      <c r="B398" s="171"/>
      <c r="C398" s="171"/>
      <c r="D398" s="171"/>
      <c r="E398" s="171"/>
      <c r="F398" s="171"/>
      <c r="G398" s="171"/>
      <c r="H398" s="171"/>
      <c r="I398" s="171"/>
      <c r="J398" s="171"/>
      <c r="K398" s="171"/>
      <c r="L398" s="171"/>
      <c r="M398" s="171"/>
      <c r="N398" s="171"/>
      <c r="O398" s="171"/>
      <c r="P398" s="171"/>
      <c r="Q398" s="171"/>
      <c r="R398" s="171"/>
      <c r="S398" s="171"/>
    </row>
    <row r="399" spans="1:19" ht="12.75">
      <c r="A399" s="173"/>
      <c r="B399" s="171"/>
      <c r="C399" s="171"/>
      <c r="D399" s="171"/>
      <c r="E399" s="171"/>
      <c r="F399" s="171"/>
      <c r="G399" s="171"/>
      <c r="H399" s="171"/>
      <c r="I399" s="171"/>
      <c r="J399" s="171"/>
      <c r="K399" s="171"/>
      <c r="L399" s="171"/>
      <c r="M399" s="171"/>
      <c r="N399" s="171"/>
      <c r="O399" s="171"/>
      <c r="P399" s="171"/>
      <c r="Q399" s="171"/>
      <c r="R399" s="171"/>
      <c r="S399" s="171"/>
    </row>
    <row r="400" spans="1:19" ht="12.75">
      <c r="A400" s="173"/>
      <c r="B400" s="171"/>
      <c r="C400" s="171"/>
      <c r="D400" s="171"/>
      <c r="E400" s="171"/>
      <c r="F400" s="171"/>
      <c r="G400" s="171"/>
      <c r="H400" s="171"/>
      <c r="I400" s="171"/>
      <c r="J400" s="171"/>
      <c r="K400" s="171"/>
      <c r="L400" s="171"/>
      <c r="M400" s="171"/>
      <c r="N400" s="171"/>
      <c r="O400" s="171"/>
      <c r="P400" s="171"/>
      <c r="Q400" s="171"/>
      <c r="R400" s="171"/>
      <c r="S400" s="171"/>
    </row>
    <row r="401" spans="1:19" ht="12.75">
      <c r="A401" s="173"/>
      <c r="B401" s="171"/>
      <c r="C401" s="171"/>
      <c r="D401" s="171"/>
      <c r="E401" s="171"/>
      <c r="F401" s="171"/>
      <c r="G401" s="171"/>
      <c r="H401" s="171"/>
      <c r="I401" s="171"/>
      <c r="J401" s="171"/>
      <c r="K401" s="171"/>
      <c r="L401" s="171"/>
      <c r="M401" s="171"/>
      <c r="N401" s="171"/>
      <c r="O401" s="171"/>
      <c r="P401" s="171"/>
      <c r="Q401" s="171"/>
      <c r="R401" s="171"/>
      <c r="S401" s="171"/>
    </row>
    <row r="402" spans="1:19" ht="12.75">
      <c r="A402" s="173"/>
      <c r="B402" s="171"/>
      <c r="C402" s="171"/>
      <c r="D402" s="171"/>
      <c r="E402" s="171"/>
      <c r="F402" s="171"/>
      <c r="G402" s="171"/>
      <c r="H402" s="171"/>
      <c r="I402" s="171"/>
      <c r="J402" s="171"/>
      <c r="K402" s="171"/>
      <c r="L402" s="171"/>
      <c r="M402" s="171"/>
      <c r="N402" s="171"/>
      <c r="O402" s="171"/>
      <c r="P402" s="171"/>
      <c r="Q402" s="171"/>
      <c r="R402" s="171"/>
      <c r="S402" s="171"/>
    </row>
    <row r="403" spans="1:19" ht="12.75">
      <c r="A403" s="173"/>
      <c r="B403" s="171"/>
      <c r="C403" s="171"/>
      <c r="D403" s="171"/>
      <c r="E403" s="171"/>
      <c r="F403" s="171"/>
      <c r="G403" s="171"/>
      <c r="H403" s="171"/>
      <c r="I403" s="171"/>
      <c r="J403" s="171"/>
      <c r="K403" s="171"/>
      <c r="L403" s="171"/>
      <c r="M403" s="171"/>
      <c r="N403" s="171"/>
      <c r="O403" s="171"/>
      <c r="P403" s="171"/>
      <c r="Q403" s="171"/>
      <c r="R403" s="171"/>
      <c r="S403" s="171"/>
    </row>
    <row r="404" spans="1:19" ht="12.75">
      <c r="A404" s="173"/>
      <c r="B404" s="171"/>
      <c r="C404" s="171"/>
      <c r="D404" s="171"/>
      <c r="E404" s="171"/>
      <c r="F404" s="171"/>
      <c r="G404" s="171"/>
      <c r="H404" s="171"/>
      <c r="I404" s="171"/>
      <c r="J404" s="171"/>
      <c r="K404" s="171"/>
      <c r="L404" s="171"/>
      <c r="M404" s="171"/>
      <c r="N404" s="171"/>
      <c r="O404" s="171"/>
      <c r="P404" s="171"/>
      <c r="Q404" s="171"/>
      <c r="R404" s="171"/>
      <c r="S404" s="171"/>
    </row>
    <row r="405" spans="1:19" ht="12.75">
      <c r="A405" s="173"/>
      <c r="B405" s="171"/>
      <c r="C405" s="171"/>
      <c r="D405" s="171"/>
      <c r="E405" s="171"/>
      <c r="F405" s="171"/>
      <c r="G405" s="171"/>
      <c r="H405" s="171"/>
      <c r="I405" s="171"/>
      <c r="J405" s="171"/>
      <c r="K405" s="171"/>
      <c r="L405" s="171"/>
      <c r="M405" s="171"/>
      <c r="N405" s="171"/>
      <c r="O405" s="171"/>
      <c r="P405" s="171"/>
      <c r="Q405" s="171"/>
      <c r="R405" s="171"/>
      <c r="S405" s="171"/>
    </row>
    <row r="406" spans="1:19" ht="12.75">
      <c r="A406" s="173"/>
      <c r="B406" s="171"/>
      <c r="C406" s="171"/>
      <c r="D406" s="171"/>
      <c r="E406" s="171"/>
      <c r="F406" s="171"/>
      <c r="G406" s="171"/>
      <c r="H406" s="171"/>
      <c r="I406" s="171"/>
      <c r="J406" s="171"/>
      <c r="K406" s="171"/>
      <c r="L406" s="171"/>
      <c r="M406" s="171"/>
      <c r="N406" s="171"/>
      <c r="O406" s="171"/>
      <c r="P406" s="171"/>
      <c r="Q406" s="171"/>
      <c r="R406" s="171"/>
      <c r="S406" s="171"/>
    </row>
    <row r="407" spans="1:19" ht="12.75">
      <c r="A407" s="173"/>
      <c r="B407" s="171"/>
      <c r="C407" s="171"/>
      <c r="D407" s="171"/>
      <c r="E407" s="171"/>
      <c r="F407" s="171"/>
      <c r="G407" s="171"/>
      <c r="H407" s="171"/>
      <c r="I407" s="171"/>
      <c r="J407" s="171"/>
      <c r="K407" s="171"/>
      <c r="L407" s="171"/>
      <c r="M407" s="171"/>
      <c r="N407" s="171"/>
      <c r="O407" s="171"/>
      <c r="P407" s="171"/>
      <c r="Q407" s="171"/>
      <c r="R407" s="171"/>
      <c r="S407" s="171"/>
    </row>
    <row r="408" spans="1:19" ht="12.75">
      <c r="A408" s="173"/>
      <c r="B408" s="171"/>
      <c r="C408" s="171"/>
      <c r="D408" s="171"/>
      <c r="E408" s="171"/>
      <c r="F408" s="171"/>
      <c r="G408" s="171"/>
      <c r="H408" s="171"/>
      <c r="I408" s="171"/>
      <c r="J408" s="171"/>
      <c r="K408" s="171"/>
      <c r="L408" s="171"/>
      <c r="M408" s="171"/>
      <c r="N408" s="171"/>
      <c r="O408" s="171"/>
      <c r="P408" s="171"/>
      <c r="Q408" s="171"/>
      <c r="R408" s="171"/>
      <c r="S408" s="171"/>
    </row>
    <row r="409" spans="1:19" ht="12.75">
      <c r="A409" s="173"/>
      <c r="B409" s="171"/>
      <c r="C409" s="171"/>
      <c r="D409" s="171"/>
      <c r="E409" s="171"/>
      <c r="F409" s="171"/>
      <c r="G409" s="171"/>
      <c r="H409" s="171"/>
      <c r="I409" s="171"/>
      <c r="J409" s="171"/>
      <c r="K409" s="171"/>
      <c r="L409" s="171"/>
      <c r="M409" s="171"/>
      <c r="N409" s="171"/>
      <c r="O409" s="171"/>
      <c r="P409" s="171"/>
      <c r="Q409" s="171"/>
      <c r="R409" s="171"/>
      <c r="S409" s="171"/>
    </row>
    <row r="410" spans="1:19" ht="12.75">
      <c r="A410" s="173"/>
      <c r="B410" s="171"/>
      <c r="C410" s="171"/>
      <c r="D410" s="171"/>
      <c r="E410" s="171"/>
      <c r="F410" s="171"/>
      <c r="G410" s="171"/>
      <c r="H410" s="171"/>
      <c r="I410" s="171"/>
      <c r="J410" s="171"/>
      <c r="K410" s="171"/>
      <c r="L410" s="171"/>
      <c r="M410" s="171"/>
      <c r="N410" s="171"/>
      <c r="O410" s="171"/>
      <c r="P410" s="171"/>
      <c r="Q410" s="171"/>
      <c r="R410" s="171"/>
      <c r="S410" s="171"/>
    </row>
    <row r="411" spans="1:19" ht="12.75">
      <c r="A411" s="173"/>
      <c r="B411" s="171"/>
      <c r="C411" s="171"/>
      <c r="D411" s="171"/>
      <c r="E411" s="171"/>
      <c r="F411" s="171"/>
      <c r="G411" s="171"/>
      <c r="H411" s="171"/>
      <c r="I411" s="171"/>
      <c r="J411" s="171"/>
      <c r="K411" s="171"/>
      <c r="L411" s="171"/>
      <c r="M411" s="171"/>
      <c r="N411" s="171"/>
      <c r="O411" s="171"/>
      <c r="P411" s="171"/>
      <c r="Q411" s="171"/>
      <c r="R411" s="171"/>
      <c r="S411" s="171"/>
    </row>
    <row r="412" spans="1:19" ht="12.75">
      <c r="A412" s="173"/>
      <c r="B412" s="171"/>
      <c r="C412" s="171"/>
      <c r="D412" s="171"/>
      <c r="E412" s="171"/>
      <c r="F412" s="171"/>
      <c r="G412" s="171"/>
      <c r="H412" s="171"/>
      <c r="I412" s="171"/>
      <c r="J412" s="171"/>
      <c r="K412" s="171"/>
      <c r="L412" s="171"/>
      <c r="M412" s="171"/>
      <c r="N412" s="171"/>
      <c r="O412" s="171"/>
      <c r="P412" s="171"/>
      <c r="Q412" s="171"/>
      <c r="R412" s="171"/>
      <c r="S412" s="171"/>
    </row>
    <row r="413" spans="1:19" ht="12.75">
      <c r="A413" s="173"/>
      <c r="B413" s="171"/>
      <c r="C413" s="171"/>
      <c r="D413" s="171"/>
      <c r="E413" s="171"/>
      <c r="F413" s="171"/>
      <c r="G413" s="171"/>
      <c r="H413" s="171"/>
      <c r="I413" s="171"/>
      <c r="J413" s="171"/>
      <c r="K413" s="171"/>
      <c r="L413" s="171"/>
      <c r="M413" s="171"/>
      <c r="N413" s="171"/>
      <c r="O413" s="171"/>
      <c r="P413" s="171"/>
      <c r="Q413" s="171"/>
      <c r="R413" s="171"/>
      <c r="S413" s="171"/>
    </row>
    <row r="414" spans="1:19" ht="12.75">
      <c r="A414" s="173"/>
      <c r="B414" s="171"/>
      <c r="C414" s="171"/>
      <c r="D414" s="171"/>
      <c r="E414" s="171"/>
      <c r="F414" s="171"/>
      <c r="G414" s="171"/>
      <c r="H414" s="171"/>
      <c r="I414" s="171"/>
      <c r="J414" s="171"/>
      <c r="K414" s="171"/>
      <c r="L414" s="171"/>
      <c r="M414" s="171"/>
      <c r="N414" s="171"/>
      <c r="O414" s="171"/>
      <c r="P414" s="171"/>
      <c r="Q414" s="171"/>
      <c r="R414" s="171"/>
      <c r="S414" s="171"/>
    </row>
    <row r="415" spans="1:19" ht="12.75">
      <c r="A415" s="173"/>
      <c r="B415" s="171"/>
      <c r="C415" s="171"/>
      <c r="D415" s="171"/>
      <c r="E415" s="171"/>
      <c r="F415" s="171"/>
      <c r="G415" s="171"/>
      <c r="H415" s="171"/>
      <c r="I415" s="171"/>
      <c r="J415" s="171"/>
      <c r="K415" s="171"/>
      <c r="L415" s="171"/>
      <c r="M415" s="171"/>
      <c r="N415" s="171"/>
      <c r="O415" s="171"/>
      <c r="P415" s="171"/>
      <c r="Q415" s="171"/>
      <c r="R415" s="171"/>
      <c r="S415" s="171"/>
    </row>
    <row r="416" spans="1:19" ht="12.75">
      <c r="A416" s="173"/>
      <c r="B416" s="171"/>
      <c r="C416" s="171"/>
      <c r="D416" s="171"/>
      <c r="E416" s="171"/>
      <c r="F416" s="171"/>
      <c r="G416" s="171"/>
      <c r="H416" s="171"/>
      <c r="I416" s="171"/>
      <c r="J416" s="171"/>
      <c r="K416" s="171"/>
      <c r="L416" s="171"/>
      <c r="M416" s="171"/>
      <c r="N416" s="171"/>
      <c r="O416" s="171"/>
      <c r="P416" s="171"/>
      <c r="Q416" s="171"/>
      <c r="R416" s="171"/>
      <c r="S416" s="171"/>
    </row>
    <row r="417" spans="1:19" ht="12.75">
      <c r="A417" s="173"/>
      <c r="B417" s="171"/>
      <c r="C417" s="171"/>
      <c r="D417" s="171"/>
      <c r="E417" s="171"/>
      <c r="F417" s="171"/>
      <c r="G417" s="171"/>
      <c r="H417" s="171"/>
      <c r="I417" s="171"/>
      <c r="J417" s="171"/>
      <c r="K417" s="171"/>
      <c r="L417" s="171"/>
      <c r="M417" s="171"/>
      <c r="N417" s="171"/>
      <c r="O417" s="171"/>
      <c r="P417" s="171"/>
      <c r="Q417" s="171"/>
      <c r="R417" s="171"/>
      <c r="S417" s="171"/>
    </row>
    <row r="418" spans="1:19" ht="12.75">
      <c r="A418" s="173"/>
      <c r="B418" s="171"/>
      <c r="C418" s="171"/>
      <c r="D418" s="171"/>
      <c r="E418" s="171"/>
      <c r="F418" s="171"/>
      <c r="G418" s="171"/>
      <c r="H418" s="171"/>
      <c r="I418" s="171"/>
      <c r="J418" s="171"/>
      <c r="K418" s="171"/>
      <c r="L418" s="171"/>
      <c r="M418" s="171"/>
      <c r="N418" s="171"/>
      <c r="O418" s="171"/>
      <c r="P418" s="171"/>
      <c r="Q418" s="171"/>
      <c r="R418" s="171"/>
      <c r="S418" s="171"/>
    </row>
    <row r="419" spans="1:19" ht="12.75">
      <c r="A419" s="173"/>
      <c r="B419" s="171"/>
      <c r="C419" s="171"/>
      <c r="D419" s="171"/>
      <c r="E419" s="171"/>
      <c r="F419" s="171"/>
      <c r="G419" s="171"/>
      <c r="H419" s="171"/>
      <c r="I419" s="171"/>
      <c r="J419" s="171"/>
      <c r="K419" s="171"/>
      <c r="L419" s="171"/>
      <c r="M419" s="171"/>
      <c r="N419" s="171"/>
      <c r="O419" s="171"/>
      <c r="P419" s="171"/>
      <c r="Q419" s="171"/>
      <c r="R419" s="171"/>
      <c r="S419" s="171"/>
    </row>
    <row r="420" spans="1:19" ht="12.75">
      <c r="A420" s="173"/>
      <c r="B420" s="171"/>
      <c r="C420" s="171"/>
      <c r="D420" s="171"/>
      <c r="E420" s="171"/>
      <c r="F420" s="171"/>
      <c r="G420" s="171"/>
      <c r="H420" s="171"/>
      <c r="I420" s="171"/>
      <c r="J420" s="171"/>
      <c r="K420" s="171"/>
      <c r="L420" s="171"/>
      <c r="M420" s="171"/>
      <c r="N420" s="171"/>
      <c r="O420" s="171"/>
      <c r="P420" s="171"/>
      <c r="Q420" s="171"/>
      <c r="R420" s="171"/>
      <c r="S420" s="171"/>
    </row>
    <row r="421" spans="1:19" ht="12.75">
      <c r="A421" s="173"/>
      <c r="B421" s="171"/>
      <c r="C421" s="171"/>
      <c r="D421" s="171"/>
      <c r="E421" s="171"/>
      <c r="F421" s="171"/>
      <c r="G421" s="171"/>
      <c r="H421" s="171"/>
      <c r="I421" s="171"/>
      <c r="J421" s="171"/>
      <c r="K421" s="171"/>
      <c r="L421" s="171"/>
      <c r="M421" s="171"/>
      <c r="N421" s="171"/>
      <c r="O421" s="171"/>
      <c r="P421" s="171"/>
      <c r="Q421" s="171"/>
      <c r="R421" s="171"/>
      <c r="S421" s="171"/>
    </row>
    <row r="422" spans="1:19" ht="12.75">
      <c r="A422" s="173"/>
      <c r="B422" s="171"/>
      <c r="C422" s="171"/>
      <c r="D422" s="171"/>
      <c r="E422" s="171"/>
      <c r="F422" s="171"/>
      <c r="G422" s="171"/>
      <c r="H422" s="171"/>
      <c r="I422" s="171"/>
      <c r="J422" s="171"/>
      <c r="K422" s="171"/>
      <c r="L422" s="171"/>
      <c r="M422" s="171"/>
      <c r="N422" s="171"/>
      <c r="O422" s="171"/>
      <c r="P422" s="171"/>
      <c r="Q422" s="171"/>
      <c r="R422" s="171"/>
      <c r="S422" s="171"/>
    </row>
    <row r="423" spans="1:19" ht="12.75">
      <c r="A423" s="173"/>
      <c r="B423" s="171"/>
      <c r="C423" s="171"/>
      <c r="D423" s="171"/>
      <c r="E423" s="171"/>
      <c r="F423" s="171"/>
      <c r="G423" s="171"/>
      <c r="H423" s="171"/>
      <c r="I423" s="171"/>
      <c r="J423" s="171"/>
      <c r="K423" s="171"/>
      <c r="L423" s="171"/>
      <c r="M423" s="171"/>
      <c r="N423" s="171"/>
      <c r="O423" s="171"/>
      <c r="P423" s="171"/>
      <c r="Q423" s="171"/>
      <c r="R423" s="171"/>
      <c r="S423" s="171"/>
    </row>
    <row r="424" spans="1:19" ht="12.75">
      <c r="A424" s="173"/>
      <c r="B424" s="171"/>
      <c r="C424" s="171"/>
      <c r="D424" s="171"/>
      <c r="E424" s="171"/>
      <c r="F424" s="171"/>
      <c r="G424" s="171"/>
      <c r="H424" s="171"/>
      <c r="I424" s="171"/>
      <c r="J424" s="171"/>
      <c r="K424" s="171"/>
      <c r="L424" s="171"/>
      <c r="M424" s="171"/>
      <c r="N424" s="171"/>
      <c r="O424" s="171"/>
      <c r="P424" s="171"/>
      <c r="Q424" s="171"/>
      <c r="R424" s="171"/>
      <c r="S424" s="171"/>
    </row>
    <row r="425" spans="1:19" ht="12.75">
      <c r="A425" s="173"/>
      <c r="B425" s="171"/>
      <c r="C425" s="171"/>
      <c r="D425" s="171"/>
      <c r="E425" s="171"/>
      <c r="F425" s="171"/>
      <c r="G425" s="171"/>
      <c r="H425" s="171"/>
      <c r="I425" s="171"/>
      <c r="J425" s="171"/>
      <c r="K425" s="171"/>
      <c r="L425" s="171"/>
      <c r="M425" s="171"/>
      <c r="N425" s="171"/>
      <c r="O425" s="171"/>
      <c r="P425" s="171"/>
      <c r="Q425" s="171"/>
      <c r="R425" s="171"/>
      <c r="S425" s="171"/>
    </row>
    <row r="426" spans="1:19" ht="12.75">
      <c r="A426" s="173"/>
      <c r="B426" s="171"/>
      <c r="C426" s="171"/>
      <c r="D426" s="171"/>
      <c r="E426" s="171"/>
      <c r="F426" s="171"/>
      <c r="G426" s="171"/>
      <c r="H426" s="171"/>
      <c r="I426" s="171"/>
      <c r="J426" s="171"/>
      <c r="K426" s="171"/>
      <c r="L426" s="171"/>
      <c r="M426" s="171"/>
      <c r="N426" s="171"/>
      <c r="O426" s="171"/>
      <c r="P426" s="171"/>
      <c r="Q426" s="171"/>
      <c r="R426" s="171"/>
      <c r="S426" s="171"/>
    </row>
    <row r="427" spans="1:19" ht="12.75">
      <c r="A427" s="173"/>
      <c r="B427" s="171"/>
      <c r="C427" s="171"/>
      <c r="D427" s="171"/>
      <c r="E427" s="171"/>
      <c r="F427" s="171"/>
      <c r="G427" s="171"/>
      <c r="H427" s="171"/>
      <c r="I427" s="171"/>
      <c r="J427" s="171"/>
      <c r="K427" s="171"/>
      <c r="L427" s="171"/>
      <c r="M427" s="171"/>
      <c r="N427" s="171"/>
      <c r="O427" s="171"/>
      <c r="P427" s="171"/>
      <c r="Q427" s="171"/>
      <c r="R427" s="171"/>
      <c r="S427" s="171"/>
    </row>
    <row r="428" spans="1:19" ht="12.75">
      <c r="A428" s="173"/>
      <c r="B428" s="171"/>
      <c r="C428" s="171"/>
      <c r="D428" s="171"/>
      <c r="E428" s="171"/>
      <c r="F428" s="171"/>
      <c r="G428" s="171"/>
      <c r="H428" s="171"/>
      <c r="I428" s="171"/>
      <c r="J428" s="171"/>
      <c r="K428" s="171"/>
      <c r="L428" s="171"/>
      <c r="M428" s="171"/>
      <c r="N428" s="171"/>
      <c r="O428" s="171"/>
      <c r="P428" s="171"/>
      <c r="Q428" s="171"/>
      <c r="R428" s="171"/>
      <c r="S428" s="171"/>
    </row>
    <row r="429" spans="1:19" ht="12.75">
      <c r="A429" s="173"/>
      <c r="B429" s="171"/>
      <c r="C429" s="171"/>
      <c r="D429" s="171"/>
      <c r="E429" s="171"/>
      <c r="F429" s="171"/>
      <c r="G429" s="171"/>
      <c r="H429" s="171"/>
      <c r="I429" s="171"/>
      <c r="J429" s="171"/>
      <c r="K429" s="171"/>
      <c r="L429" s="171"/>
      <c r="M429" s="171"/>
      <c r="N429" s="171"/>
      <c r="O429" s="171"/>
      <c r="P429" s="171"/>
      <c r="Q429" s="171"/>
      <c r="R429" s="171"/>
      <c r="S429" s="171"/>
    </row>
    <row r="430" spans="1:19" ht="12.75">
      <c r="A430" s="173"/>
      <c r="B430" s="171"/>
      <c r="C430" s="171"/>
      <c r="D430" s="171"/>
      <c r="E430" s="171"/>
      <c r="F430" s="171"/>
      <c r="G430" s="171"/>
      <c r="H430" s="171"/>
      <c r="I430" s="171"/>
      <c r="J430" s="171"/>
      <c r="K430" s="171"/>
      <c r="L430" s="171"/>
      <c r="M430" s="171"/>
      <c r="N430" s="171"/>
      <c r="O430" s="171"/>
      <c r="P430" s="171"/>
      <c r="Q430" s="171"/>
      <c r="R430" s="171"/>
      <c r="S430" s="171"/>
    </row>
    <row r="431" spans="1:19" ht="12.75">
      <c r="A431" s="173"/>
      <c r="B431" s="171"/>
      <c r="C431" s="171"/>
      <c r="D431" s="171"/>
      <c r="E431" s="171"/>
      <c r="F431" s="171"/>
      <c r="G431" s="171"/>
      <c r="H431" s="171"/>
      <c r="I431" s="171"/>
      <c r="J431" s="171"/>
      <c r="K431" s="171"/>
      <c r="L431" s="171"/>
      <c r="M431" s="171"/>
      <c r="N431" s="171"/>
      <c r="O431" s="171"/>
      <c r="P431" s="171"/>
      <c r="Q431" s="171"/>
      <c r="R431" s="171"/>
      <c r="S431" s="171"/>
    </row>
    <row r="432" spans="1:19" ht="12.75">
      <c r="A432" s="173"/>
      <c r="B432" s="171"/>
      <c r="C432" s="171"/>
      <c r="D432" s="171"/>
      <c r="E432" s="171"/>
      <c r="F432" s="171"/>
      <c r="G432" s="171"/>
      <c r="H432" s="171"/>
      <c r="I432" s="171"/>
      <c r="J432" s="171"/>
      <c r="K432" s="171"/>
      <c r="L432" s="171"/>
      <c r="M432" s="171"/>
      <c r="N432" s="171"/>
      <c r="O432" s="171"/>
      <c r="P432" s="171"/>
      <c r="Q432" s="171"/>
      <c r="R432" s="171"/>
      <c r="S432" s="171"/>
    </row>
    <row r="433" spans="1:19" ht="12.75">
      <c r="A433" s="173"/>
      <c r="B433" s="171"/>
      <c r="C433" s="171"/>
      <c r="D433" s="171"/>
      <c r="E433" s="171"/>
      <c r="F433" s="171"/>
      <c r="G433" s="171"/>
      <c r="H433" s="171"/>
      <c r="I433" s="171"/>
      <c r="J433" s="171"/>
      <c r="K433" s="171"/>
      <c r="L433" s="171"/>
      <c r="M433" s="171"/>
      <c r="N433" s="171"/>
      <c r="O433" s="171"/>
      <c r="P433" s="171"/>
      <c r="Q433" s="171"/>
      <c r="R433" s="171"/>
      <c r="S433" s="171"/>
    </row>
    <row r="434" spans="1:19" ht="12.75">
      <c r="A434" s="173"/>
      <c r="B434" s="171"/>
      <c r="C434" s="171"/>
      <c r="D434" s="171"/>
      <c r="E434" s="171"/>
      <c r="F434" s="171"/>
      <c r="G434" s="171"/>
      <c r="H434" s="171"/>
      <c r="I434" s="171"/>
      <c r="J434" s="171"/>
      <c r="K434" s="171"/>
      <c r="L434" s="171"/>
      <c r="M434" s="171"/>
      <c r="N434" s="171"/>
      <c r="O434" s="171"/>
      <c r="P434" s="171"/>
      <c r="Q434" s="171"/>
      <c r="R434" s="171"/>
      <c r="S434" s="171"/>
    </row>
    <row r="435" spans="1:19" ht="12.75">
      <c r="A435" s="173"/>
      <c r="B435" s="171"/>
      <c r="C435" s="171"/>
      <c r="D435" s="171"/>
      <c r="E435" s="171"/>
      <c r="F435" s="171"/>
      <c r="G435" s="171"/>
      <c r="H435" s="171"/>
      <c r="I435" s="171"/>
      <c r="J435" s="171"/>
      <c r="K435" s="171"/>
      <c r="L435" s="171"/>
      <c r="M435" s="171"/>
      <c r="N435" s="171"/>
      <c r="O435" s="171"/>
      <c r="P435" s="171"/>
      <c r="Q435" s="171"/>
      <c r="R435" s="171"/>
      <c r="S435" s="171"/>
    </row>
    <row r="436" spans="1:19" ht="12.75">
      <c r="A436" s="173"/>
      <c r="B436" s="171"/>
      <c r="C436" s="171"/>
      <c r="D436" s="171"/>
      <c r="E436" s="171"/>
      <c r="F436" s="171"/>
      <c r="G436" s="171"/>
      <c r="H436" s="171"/>
      <c r="I436" s="171"/>
      <c r="J436" s="171"/>
      <c r="K436" s="171"/>
      <c r="L436" s="171"/>
      <c r="M436" s="171"/>
      <c r="N436" s="171"/>
      <c r="O436" s="171"/>
      <c r="P436" s="171"/>
      <c r="Q436" s="171"/>
      <c r="R436" s="171"/>
      <c r="S436" s="171"/>
    </row>
    <row r="437" spans="1:19" ht="12.75">
      <c r="A437" s="173"/>
      <c r="B437" s="171"/>
      <c r="C437" s="171"/>
      <c r="D437" s="171"/>
      <c r="E437" s="171"/>
      <c r="F437" s="171"/>
      <c r="G437" s="171"/>
      <c r="H437" s="171"/>
      <c r="I437" s="171"/>
      <c r="J437" s="171"/>
      <c r="K437" s="171"/>
      <c r="L437" s="171"/>
      <c r="M437" s="171"/>
      <c r="N437" s="171"/>
      <c r="O437" s="171"/>
      <c r="P437" s="171"/>
      <c r="Q437" s="171"/>
      <c r="R437" s="171"/>
      <c r="S437" s="171"/>
    </row>
    <row r="438" spans="1:19" ht="12.75">
      <c r="A438" s="173"/>
      <c r="B438" s="171"/>
      <c r="C438" s="171"/>
      <c r="D438" s="171"/>
      <c r="E438" s="171"/>
      <c r="F438" s="171"/>
      <c r="G438" s="171"/>
      <c r="H438" s="171"/>
      <c r="I438" s="171"/>
      <c r="J438" s="171"/>
      <c r="K438" s="171"/>
      <c r="L438" s="171"/>
      <c r="M438" s="171"/>
      <c r="N438" s="171"/>
      <c r="O438" s="171"/>
      <c r="P438" s="171"/>
      <c r="Q438" s="171"/>
      <c r="R438" s="171"/>
      <c r="S438" s="171"/>
    </row>
    <row r="439" spans="1:19" ht="12.75">
      <c r="A439" s="173"/>
      <c r="B439" s="171"/>
      <c r="C439" s="171"/>
      <c r="D439" s="171"/>
      <c r="E439" s="171"/>
      <c r="F439" s="171"/>
      <c r="G439" s="171"/>
      <c r="H439" s="171"/>
      <c r="I439" s="171"/>
      <c r="J439" s="171"/>
      <c r="K439" s="171"/>
      <c r="L439" s="171"/>
      <c r="M439" s="171"/>
      <c r="N439" s="171"/>
      <c r="O439" s="171"/>
      <c r="P439" s="171"/>
      <c r="Q439" s="171"/>
      <c r="R439" s="171"/>
      <c r="S439" s="171"/>
    </row>
    <row r="440" spans="1:19" ht="12.75">
      <c r="A440" s="173"/>
      <c r="B440" s="171"/>
      <c r="C440" s="171"/>
      <c r="D440" s="171"/>
      <c r="E440" s="171"/>
      <c r="F440" s="171"/>
      <c r="G440" s="171"/>
      <c r="H440" s="171"/>
      <c r="I440" s="171"/>
      <c r="J440" s="171"/>
      <c r="K440" s="171"/>
      <c r="L440" s="171"/>
      <c r="M440" s="171"/>
      <c r="N440" s="171"/>
      <c r="O440" s="171"/>
      <c r="P440" s="171"/>
      <c r="Q440" s="171"/>
      <c r="R440" s="171"/>
      <c r="S440" s="171"/>
    </row>
    <row r="441" spans="1:19" ht="12.75">
      <c r="A441" s="173"/>
      <c r="B441" s="171"/>
      <c r="C441" s="171"/>
      <c r="D441" s="171"/>
      <c r="E441" s="171"/>
      <c r="F441" s="171"/>
      <c r="G441" s="171"/>
      <c r="H441" s="171"/>
      <c r="I441" s="171"/>
      <c r="J441" s="171"/>
      <c r="K441" s="171"/>
      <c r="L441" s="171"/>
      <c r="M441" s="171"/>
      <c r="N441" s="171"/>
      <c r="O441" s="171"/>
      <c r="P441" s="171"/>
      <c r="Q441" s="171"/>
      <c r="R441" s="171"/>
      <c r="S441" s="171"/>
    </row>
    <row r="442" spans="1:19" ht="12.75">
      <c r="A442" s="173"/>
      <c r="B442" s="171"/>
      <c r="C442" s="171"/>
      <c r="D442" s="171"/>
      <c r="E442" s="171"/>
      <c r="F442" s="171"/>
      <c r="G442" s="171"/>
      <c r="H442" s="171"/>
      <c r="I442" s="171"/>
      <c r="J442" s="171"/>
      <c r="K442" s="171"/>
      <c r="L442" s="171"/>
      <c r="M442" s="171"/>
      <c r="N442" s="171"/>
      <c r="O442" s="171"/>
      <c r="P442" s="171"/>
      <c r="Q442" s="171"/>
      <c r="R442" s="171"/>
      <c r="S442" s="171"/>
    </row>
    <row r="443" spans="1:19" ht="12.75">
      <c r="A443" s="173"/>
      <c r="B443" s="171"/>
      <c r="C443" s="171"/>
      <c r="D443" s="171"/>
      <c r="E443" s="171"/>
      <c r="F443" s="171"/>
      <c r="G443" s="171"/>
      <c r="H443" s="171"/>
      <c r="I443" s="171"/>
      <c r="J443" s="171"/>
      <c r="K443" s="171"/>
      <c r="L443" s="171"/>
      <c r="M443" s="171"/>
      <c r="N443" s="171"/>
      <c r="O443" s="171"/>
      <c r="P443" s="171"/>
      <c r="Q443" s="171"/>
      <c r="R443" s="171"/>
      <c r="S443" s="171"/>
    </row>
    <row r="444" spans="1:19" ht="12.75">
      <c r="A444" s="173"/>
      <c r="B444" s="171"/>
      <c r="C444" s="171"/>
      <c r="D444" s="171"/>
      <c r="E444" s="171"/>
      <c r="F444" s="171"/>
      <c r="G444" s="171"/>
      <c r="H444" s="171"/>
      <c r="I444" s="171"/>
      <c r="J444" s="171"/>
      <c r="K444" s="171"/>
      <c r="L444" s="171"/>
      <c r="M444" s="171"/>
      <c r="N444" s="171"/>
      <c r="O444" s="171"/>
      <c r="P444" s="171"/>
      <c r="Q444" s="171"/>
      <c r="R444" s="171"/>
      <c r="S444" s="171"/>
    </row>
    <row r="445" spans="1:19" ht="12.75">
      <c r="A445" s="173"/>
      <c r="B445" s="171"/>
      <c r="C445" s="171"/>
      <c r="D445" s="171"/>
      <c r="E445" s="171"/>
      <c r="F445" s="171"/>
      <c r="G445" s="171"/>
      <c r="H445" s="171"/>
      <c r="I445" s="171"/>
      <c r="J445" s="171"/>
      <c r="K445" s="171"/>
      <c r="L445" s="171"/>
      <c r="M445" s="171"/>
      <c r="N445" s="171"/>
      <c r="O445" s="171"/>
      <c r="P445" s="171"/>
      <c r="Q445" s="171"/>
      <c r="R445" s="171"/>
      <c r="S445" s="171"/>
    </row>
    <row r="446" spans="1:19" ht="12.75">
      <c r="A446" s="173"/>
      <c r="B446" s="171"/>
      <c r="C446" s="171"/>
      <c r="D446" s="171"/>
      <c r="E446" s="171"/>
      <c r="F446" s="171"/>
      <c r="G446" s="171"/>
      <c r="H446" s="171"/>
      <c r="I446" s="171"/>
      <c r="J446" s="171"/>
      <c r="K446" s="171"/>
      <c r="L446" s="171"/>
      <c r="M446" s="171"/>
      <c r="N446" s="171"/>
      <c r="O446" s="171"/>
      <c r="P446" s="171"/>
      <c r="Q446" s="171"/>
      <c r="R446" s="171"/>
      <c r="S446" s="171"/>
    </row>
    <row r="447" spans="1:19" ht="12.75">
      <c r="A447" s="173"/>
      <c r="B447" s="171"/>
      <c r="C447" s="171"/>
      <c r="D447" s="171"/>
      <c r="E447" s="171"/>
      <c r="F447" s="171"/>
      <c r="G447" s="171"/>
      <c r="H447" s="171"/>
      <c r="I447" s="171"/>
      <c r="J447" s="171"/>
      <c r="K447" s="171"/>
      <c r="L447" s="171"/>
      <c r="M447" s="171"/>
      <c r="N447" s="171"/>
      <c r="O447" s="171"/>
      <c r="P447" s="171"/>
      <c r="Q447" s="171"/>
      <c r="R447" s="171"/>
      <c r="S447" s="171"/>
    </row>
    <row r="448" spans="1:19" ht="12.75">
      <c r="A448" s="173"/>
      <c r="B448" s="171"/>
      <c r="C448" s="171"/>
      <c r="D448" s="171"/>
      <c r="E448" s="171"/>
      <c r="F448" s="171"/>
      <c r="G448" s="171"/>
      <c r="H448" s="171"/>
      <c r="I448" s="171"/>
      <c r="J448" s="171"/>
      <c r="K448" s="171"/>
      <c r="L448" s="171"/>
      <c r="M448" s="171"/>
      <c r="N448" s="171"/>
      <c r="O448" s="171"/>
      <c r="P448" s="171"/>
      <c r="Q448" s="171"/>
      <c r="R448" s="171"/>
      <c r="S448" s="171"/>
    </row>
    <row r="449" spans="1:19" ht="12.75">
      <c r="A449" s="173"/>
      <c r="B449" s="171"/>
      <c r="C449" s="171"/>
      <c r="D449" s="171"/>
      <c r="E449" s="171"/>
      <c r="F449" s="171"/>
      <c r="G449" s="171"/>
      <c r="H449" s="171"/>
      <c r="I449" s="171"/>
      <c r="J449" s="171"/>
      <c r="K449" s="171"/>
      <c r="L449" s="171"/>
      <c r="M449" s="171"/>
      <c r="N449" s="171"/>
      <c r="O449" s="171"/>
      <c r="P449" s="171"/>
      <c r="Q449" s="171"/>
      <c r="R449" s="171"/>
      <c r="S449" s="171"/>
    </row>
    <row r="450" spans="1:19" ht="12.75">
      <c r="A450" s="173"/>
      <c r="B450" s="171"/>
      <c r="C450" s="171"/>
      <c r="D450" s="171"/>
      <c r="E450" s="171"/>
      <c r="F450" s="171"/>
      <c r="G450" s="171"/>
      <c r="H450" s="171"/>
      <c r="I450" s="171"/>
      <c r="J450" s="171"/>
      <c r="K450" s="171"/>
      <c r="L450" s="171"/>
      <c r="M450" s="171"/>
      <c r="N450" s="171"/>
      <c r="O450" s="171"/>
      <c r="P450" s="171"/>
      <c r="Q450" s="171"/>
      <c r="R450" s="171"/>
      <c r="S450" s="171"/>
    </row>
    <row r="451" spans="1:19" ht="12.75">
      <c r="A451" s="173"/>
      <c r="B451" s="171"/>
      <c r="C451" s="171"/>
      <c r="D451" s="171"/>
      <c r="E451" s="171"/>
      <c r="F451" s="171"/>
      <c r="G451" s="171"/>
      <c r="H451" s="171"/>
      <c r="I451" s="171"/>
      <c r="J451" s="171"/>
      <c r="K451" s="171"/>
      <c r="L451" s="171"/>
      <c r="M451" s="171"/>
      <c r="N451" s="171"/>
      <c r="O451" s="171"/>
      <c r="P451" s="171"/>
      <c r="Q451" s="171"/>
      <c r="R451" s="171"/>
      <c r="S451" s="171"/>
    </row>
    <row r="452" spans="1:19" ht="12.75">
      <c r="A452" s="173"/>
      <c r="B452" s="171"/>
      <c r="C452" s="171"/>
      <c r="D452" s="171"/>
      <c r="E452" s="171"/>
      <c r="F452" s="171"/>
      <c r="G452" s="171"/>
      <c r="H452" s="171"/>
      <c r="I452" s="171"/>
      <c r="J452" s="171"/>
      <c r="K452" s="171"/>
      <c r="L452" s="171"/>
      <c r="M452" s="171"/>
      <c r="N452" s="171"/>
      <c r="O452" s="171"/>
      <c r="P452" s="171"/>
      <c r="Q452" s="171"/>
      <c r="R452" s="171"/>
      <c r="S452" s="171"/>
    </row>
    <row r="453" spans="1:19" ht="12.75">
      <c r="A453" s="173"/>
      <c r="B453" s="171"/>
      <c r="C453" s="171"/>
      <c r="D453" s="171"/>
      <c r="E453" s="171"/>
      <c r="F453" s="171"/>
      <c r="G453" s="171"/>
      <c r="H453" s="171"/>
      <c r="I453" s="171"/>
      <c r="J453" s="171"/>
      <c r="K453" s="171"/>
      <c r="L453" s="171"/>
      <c r="M453" s="171"/>
      <c r="N453" s="171"/>
      <c r="O453" s="171"/>
      <c r="P453" s="171"/>
      <c r="Q453" s="171"/>
      <c r="R453" s="171"/>
      <c r="S453" s="171"/>
    </row>
    <row r="454" spans="1:19" ht="12.75">
      <c r="A454" s="173"/>
      <c r="B454" s="171"/>
      <c r="C454" s="171"/>
      <c r="D454" s="171"/>
      <c r="E454" s="171"/>
      <c r="F454" s="171"/>
      <c r="G454" s="171"/>
      <c r="H454" s="171"/>
      <c r="I454" s="171"/>
      <c r="J454" s="171"/>
      <c r="K454" s="171"/>
      <c r="L454" s="171"/>
      <c r="M454" s="171"/>
      <c r="N454" s="171"/>
      <c r="O454" s="171"/>
      <c r="P454" s="171"/>
      <c r="Q454" s="171"/>
      <c r="R454" s="171"/>
      <c r="S454" s="171"/>
    </row>
    <row r="455" spans="1:19" ht="12.75">
      <c r="A455" s="173"/>
      <c r="B455" s="171"/>
      <c r="C455" s="171"/>
      <c r="D455" s="171"/>
      <c r="E455" s="171"/>
      <c r="F455" s="171"/>
      <c r="G455" s="171"/>
      <c r="H455" s="171"/>
      <c r="I455" s="171"/>
      <c r="J455" s="171"/>
      <c r="K455" s="171"/>
      <c r="L455" s="171"/>
      <c r="M455" s="171"/>
      <c r="N455" s="171"/>
      <c r="O455" s="171"/>
      <c r="P455" s="171"/>
      <c r="Q455" s="171"/>
      <c r="R455" s="171"/>
      <c r="S455" s="171"/>
    </row>
    <row r="456" spans="1:19" ht="12.75">
      <c r="A456" s="173"/>
      <c r="B456" s="171"/>
      <c r="C456" s="171"/>
      <c r="D456" s="171"/>
      <c r="E456" s="171"/>
      <c r="F456" s="171"/>
      <c r="G456" s="171"/>
      <c r="H456" s="171"/>
      <c r="I456" s="171"/>
      <c r="J456" s="171"/>
      <c r="K456" s="171"/>
      <c r="L456" s="171"/>
      <c r="M456" s="171"/>
      <c r="N456" s="171"/>
      <c r="O456" s="171"/>
      <c r="P456" s="171"/>
      <c r="Q456" s="171"/>
      <c r="R456" s="171"/>
      <c r="S456" s="171"/>
    </row>
    <row r="457" spans="1:19" ht="12.75">
      <c r="A457" s="173"/>
      <c r="B457" s="171"/>
      <c r="C457" s="171"/>
      <c r="D457" s="171"/>
      <c r="E457" s="171"/>
      <c r="F457" s="171"/>
      <c r="G457" s="171"/>
      <c r="H457" s="171"/>
      <c r="I457" s="171"/>
      <c r="J457" s="171"/>
      <c r="K457" s="171"/>
      <c r="L457" s="171"/>
      <c r="M457" s="171"/>
      <c r="N457" s="171"/>
      <c r="O457" s="171"/>
      <c r="P457" s="171"/>
      <c r="Q457" s="171"/>
      <c r="R457" s="171"/>
      <c r="S457" s="171"/>
    </row>
    <row r="458" spans="1:19" ht="12.75">
      <c r="A458" s="173"/>
      <c r="B458" s="171"/>
      <c r="C458" s="171"/>
      <c r="D458" s="171"/>
      <c r="E458" s="171"/>
      <c r="F458" s="171"/>
      <c r="G458" s="171"/>
      <c r="H458" s="171"/>
      <c r="I458" s="171"/>
      <c r="J458" s="171"/>
      <c r="K458" s="171"/>
      <c r="L458" s="171"/>
      <c r="M458" s="171"/>
      <c r="N458" s="171"/>
      <c r="O458" s="171"/>
      <c r="P458" s="171"/>
      <c r="Q458" s="171"/>
      <c r="R458" s="171"/>
      <c r="S458" s="171"/>
    </row>
    <row r="459" spans="1:19" ht="12.75">
      <c r="A459" s="173"/>
      <c r="B459" s="171"/>
      <c r="C459" s="171"/>
      <c r="D459" s="171"/>
      <c r="E459" s="171"/>
      <c r="F459" s="171"/>
      <c r="G459" s="171"/>
      <c r="H459" s="171"/>
      <c r="I459" s="171"/>
      <c r="J459" s="171"/>
      <c r="K459" s="171"/>
      <c r="L459" s="171"/>
      <c r="M459" s="171"/>
      <c r="N459" s="171"/>
      <c r="O459" s="171"/>
      <c r="P459" s="171"/>
      <c r="Q459" s="171"/>
      <c r="R459" s="171"/>
      <c r="S459" s="171"/>
    </row>
    <row r="460" spans="1:19" ht="12.75">
      <c r="A460" s="173"/>
      <c r="B460" s="171"/>
      <c r="C460" s="171"/>
      <c r="D460" s="171"/>
      <c r="E460" s="171"/>
      <c r="F460" s="171"/>
      <c r="G460" s="171"/>
      <c r="H460" s="171"/>
      <c r="I460" s="171"/>
      <c r="J460" s="171"/>
      <c r="K460" s="171"/>
      <c r="L460" s="171"/>
      <c r="M460" s="171"/>
      <c r="N460" s="171"/>
      <c r="O460" s="171"/>
      <c r="P460" s="171"/>
      <c r="Q460" s="171"/>
      <c r="R460" s="171"/>
      <c r="S460" s="171"/>
    </row>
    <row r="461" spans="1:19" ht="12.75">
      <c r="A461" s="173"/>
      <c r="B461" s="171"/>
      <c r="C461" s="171"/>
      <c r="D461" s="171"/>
      <c r="E461" s="171"/>
      <c r="F461" s="171"/>
      <c r="G461" s="171"/>
      <c r="H461" s="171"/>
      <c r="I461" s="171"/>
      <c r="J461" s="171"/>
      <c r="K461" s="171"/>
      <c r="L461" s="171"/>
      <c r="M461" s="171"/>
      <c r="N461" s="171"/>
      <c r="O461" s="171"/>
      <c r="P461" s="171"/>
      <c r="Q461" s="171"/>
      <c r="R461" s="171"/>
      <c r="S461" s="171"/>
    </row>
    <row r="462" spans="1:19" ht="12.75">
      <c r="A462" s="173"/>
      <c r="B462" s="171"/>
      <c r="C462" s="171"/>
      <c r="D462" s="171"/>
      <c r="E462" s="171"/>
      <c r="F462" s="171"/>
      <c r="G462" s="171"/>
      <c r="H462" s="171"/>
      <c r="I462" s="171"/>
      <c r="J462" s="171"/>
      <c r="K462" s="171"/>
      <c r="L462" s="171"/>
      <c r="M462" s="171"/>
      <c r="N462" s="171"/>
      <c r="O462" s="171"/>
      <c r="P462" s="171"/>
      <c r="Q462" s="171"/>
      <c r="R462" s="171"/>
      <c r="S462" s="171"/>
    </row>
    <row r="463" spans="1:19" ht="12.75">
      <c r="A463" s="173"/>
      <c r="B463" s="171"/>
      <c r="C463" s="171"/>
      <c r="D463" s="171"/>
      <c r="E463" s="171"/>
      <c r="F463" s="171"/>
      <c r="G463" s="171"/>
      <c r="H463" s="171"/>
      <c r="I463" s="171"/>
      <c r="J463" s="171"/>
      <c r="K463" s="171"/>
      <c r="L463" s="171"/>
      <c r="M463" s="171"/>
      <c r="N463" s="171"/>
      <c r="O463" s="171"/>
      <c r="P463" s="171"/>
      <c r="Q463" s="171"/>
      <c r="R463" s="171"/>
      <c r="S463" s="171"/>
    </row>
    <row r="464" spans="1:19" ht="12.75">
      <c r="A464" s="173"/>
      <c r="B464" s="171"/>
      <c r="C464" s="171"/>
      <c r="D464" s="171"/>
      <c r="E464" s="171"/>
      <c r="F464" s="171"/>
      <c r="G464" s="171"/>
      <c r="H464" s="171"/>
      <c r="I464" s="171"/>
      <c r="J464" s="171"/>
      <c r="K464" s="171"/>
      <c r="L464" s="171"/>
      <c r="M464" s="171"/>
      <c r="N464" s="171"/>
      <c r="O464" s="171"/>
      <c r="P464" s="171"/>
      <c r="Q464" s="171"/>
      <c r="R464" s="171"/>
      <c r="S464" s="171"/>
    </row>
    <row r="465" spans="1:19" ht="12.75">
      <c r="A465" s="173"/>
      <c r="B465" s="171"/>
      <c r="C465" s="171"/>
      <c r="D465" s="171"/>
      <c r="E465" s="171"/>
      <c r="F465" s="171"/>
      <c r="G465" s="171"/>
      <c r="H465" s="171"/>
      <c r="I465" s="171"/>
      <c r="J465" s="171"/>
      <c r="K465" s="171"/>
      <c r="L465" s="171"/>
      <c r="M465" s="171"/>
      <c r="N465" s="171"/>
      <c r="O465" s="171"/>
      <c r="P465" s="171"/>
      <c r="Q465" s="171"/>
      <c r="R465" s="171"/>
      <c r="S465" s="171"/>
    </row>
    <row r="466" spans="1:19" ht="12.75">
      <c r="A466" s="173"/>
      <c r="B466" s="171"/>
      <c r="C466" s="171"/>
      <c r="D466" s="171"/>
      <c r="E466" s="171"/>
      <c r="F466" s="171"/>
      <c r="G466" s="171"/>
      <c r="H466" s="171"/>
      <c r="I466" s="171"/>
      <c r="J466" s="171"/>
      <c r="K466" s="171"/>
      <c r="L466" s="171"/>
      <c r="M466" s="171"/>
      <c r="N466" s="171"/>
      <c r="O466" s="171"/>
      <c r="P466" s="171"/>
      <c r="Q466" s="171"/>
      <c r="R466" s="171"/>
      <c r="S466" s="171"/>
    </row>
    <row r="467" spans="1:19" ht="12.75">
      <c r="A467" s="173"/>
      <c r="B467" s="171"/>
      <c r="C467" s="171"/>
      <c r="D467" s="171"/>
      <c r="E467" s="171"/>
      <c r="F467" s="171"/>
      <c r="G467" s="171"/>
      <c r="H467" s="171"/>
      <c r="I467" s="171"/>
      <c r="J467" s="171"/>
      <c r="K467" s="171"/>
      <c r="L467" s="171"/>
      <c r="M467" s="171"/>
      <c r="N467" s="171"/>
      <c r="O467" s="171"/>
      <c r="P467" s="171"/>
      <c r="Q467" s="171"/>
      <c r="R467" s="171"/>
      <c r="S467" s="171"/>
    </row>
    <row r="468" spans="1:19" ht="12.75">
      <c r="A468" s="173"/>
      <c r="B468" s="171"/>
      <c r="C468" s="171"/>
      <c r="D468" s="171"/>
      <c r="E468" s="171"/>
      <c r="F468" s="171"/>
      <c r="G468" s="171"/>
      <c r="H468" s="171"/>
      <c r="I468" s="171"/>
      <c r="J468" s="171"/>
      <c r="K468" s="171"/>
      <c r="L468" s="171"/>
      <c r="M468" s="171"/>
      <c r="N468" s="171"/>
      <c r="O468" s="171"/>
      <c r="P468" s="171"/>
      <c r="Q468" s="171"/>
      <c r="R468" s="171"/>
      <c r="S468" s="171"/>
    </row>
    <row r="469" spans="1:19" ht="12.75">
      <c r="A469" s="173"/>
      <c r="B469" s="171"/>
      <c r="C469" s="171"/>
      <c r="D469" s="171"/>
      <c r="E469" s="171"/>
      <c r="F469" s="171"/>
      <c r="G469" s="171"/>
      <c r="H469" s="171"/>
      <c r="I469" s="171"/>
      <c r="J469" s="171"/>
      <c r="K469" s="171"/>
      <c r="L469" s="171"/>
      <c r="M469" s="171"/>
      <c r="N469" s="171"/>
      <c r="O469" s="171"/>
      <c r="P469" s="171"/>
      <c r="Q469" s="171"/>
      <c r="R469" s="171"/>
      <c r="S469" s="171"/>
    </row>
    <row r="470" spans="1:19" ht="12.75">
      <c r="A470" s="173"/>
      <c r="B470" s="171"/>
      <c r="C470" s="171"/>
      <c r="D470" s="171"/>
      <c r="E470" s="171"/>
      <c r="F470" s="171"/>
      <c r="G470" s="171"/>
      <c r="H470" s="171"/>
      <c r="I470" s="171"/>
      <c r="J470" s="171"/>
      <c r="K470" s="171"/>
      <c r="L470" s="171"/>
      <c r="M470" s="171"/>
      <c r="N470" s="171"/>
      <c r="O470" s="171"/>
      <c r="P470" s="171"/>
      <c r="Q470" s="171"/>
      <c r="R470" s="171"/>
      <c r="S470" s="171"/>
    </row>
    <row r="471" spans="1:19" ht="12.75">
      <c r="A471" s="173"/>
      <c r="B471" s="171"/>
      <c r="C471" s="171"/>
      <c r="D471" s="171"/>
      <c r="E471" s="171"/>
      <c r="F471" s="171"/>
      <c r="G471" s="171"/>
      <c r="H471" s="171"/>
      <c r="I471" s="171"/>
      <c r="J471" s="171"/>
      <c r="K471" s="171"/>
      <c r="L471" s="171"/>
      <c r="M471" s="171"/>
      <c r="N471" s="171"/>
      <c r="O471" s="171"/>
      <c r="P471" s="171"/>
      <c r="Q471" s="171"/>
      <c r="R471" s="171"/>
      <c r="S471" s="171"/>
    </row>
    <row r="472" spans="1:19" ht="12.75">
      <c r="A472" s="173"/>
      <c r="B472" s="171"/>
      <c r="C472" s="171"/>
      <c r="D472" s="171"/>
      <c r="E472" s="171"/>
      <c r="F472" s="171"/>
      <c r="G472" s="171"/>
      <c r="H472" s="171"/>
      <c r="I472" s="171"/>
      <c r="J472" s="171"/>
      <c r="K472" s="171"/>
      <c r="L472" s="171"/>
      <c r="M472" s="171"/>
      <c r="N472" s="171"/>
      <c r="O472" s="171"/>
      <c r="P472" s="171"/>
      <c r="Q472" s="171"/>
      <c r="R472" s="171"/>
      <c r="S472" s="171"/>
    </row>
    <row r="473" spans="1:19" ht="12.75">
      <c r="A473" s="173"/>
      <c r="B473" s="171"/>
      <c r="C473" s="171"/>
      <c r="D473" s="171"/>
      <c r="E473" s="171"/>
      <c r="F473" s="171"/>
      <c r="G473" s="171"/>
      <c r="H473" s="171"/>
      <c r="I473" s="171"/>
      <c r="J473" s="171"/>
      <c r="K473" s="171"/>
      <c r="L473" s="171"/>
      <c r="M473" s="171"/>
      <c r="N473" s="171"/>
      <c r="O473" s="171"/>
      <c r="P473" s="171"/>
      <c r="Q473" s="171"/>
      <c r="R473" s="171"/>
      <c r="S473" s="171"/>
    </row>
    <row r="474" spans="1:19" ht="12.75">
      <c r="A474" s="173"/>
      <c r="B474" s="171"/>
      <c r="C474" s="171"/>
      <c r="D474" s="171"/>
      <c r="E474" s="171"/>
      <c r="F474" s="171"/>
      <c r="G474" s="171"/>
      <c r="H474" s="171"/>
      <c r="I474" s="171"/>
      <c r="J474" s="171"/>
      <c r="K474" s="171"/>
      <c r="L474" s="171"/>
      <c r="M474" s="171"/>
      <c r="N474" s="171"/>
      <c r="O474" s="171"/>
      <c r="P474" s="171"/>
      <c r="Q474" s="171"/>
      <c r="R474" s="171"/>
      <c r="S474" s="171"/>
    </row>
    <row r="475" spans="1:19" ht="12.75">
      <c r="A475" s="173"/>
      <c r="B475" s="171"/>
      <c r="C475" s="171"/>
      <c r="D475" s="171"/>
      <c r="E475" s="171"/>
      <c r="F475" s="171"/>
      <c r="G475" s="171"/>
      <c r="H475" s="171"/>
      <c r="I475" s="171"/>
      <c r="J475" s="171"/>
      <c r="K475" s="171"/>
      <c r="L475" s="171"/>
      <c r="M475" s="171"/>
      <c r="N475" s="171"/>
      <c r="O475" s="171"/>
      <c r="P475" s="171"/>
      <c r="Q475" s="171"/>
      <c r="R475" s="171"/>
      <c r="S475" s="171"/>
    </row>
    <row r="476" spans="1:19" ht="12.75">
      <c r="A476" s="173"/>
      <c r="B476" s="171"/>
      <c r="C476" s="171"/>
      <c r="D476" s="171"/>
      <c r="E476" s="171"/>
      <c r="F476" s="171"/>
      <c r="G476" s="171"/>
      <c r="H476" s="171"/>
      <c r="I476" s="171"/>
      <c r="J476" s="171"/>
      <c r="K476" s="171"/>
      <c r="L476" s="171"/>
      <c r="M476" s="171"/>
      <c r="N476" s="171"/>
      <c r="O476" s="171"/>
      <c r="P476" s="171"/>
      <c r="Q476" s="171"/>
      <c r="R476" s="171"/>
      <c r="S476" s="171"/>
    </row>
    <row r="477" spans="1:19" ht="12.75">
      <c r="A477" s="173"/>
      <c r="B477" s="171"/>
      <c r="C477" s="171"/>
      <c r="D477" s="171"/>
      <c r="E477" s="171"/>
      <c r="F477" s="171"/>
      <c r="G477" s="171"/>
      <c r="H477" s="171"/>
      <c r="I477" s="171"/>
      <c r="J477" s="171"/>
      <c r="K477" s="171"/>
      <c r="L477" s="171"/>
      <c r="M477" s="171"/>
      <c r="N477" s="171"/>
      <c r="O477" s="171"/>
      <c r="P477" s="171"/>
      <c r="Q477" s="171"/>
      <c r="R477" s="171"/>
      <c r="S477" s="171"/>
    </row>
    <row r="478" spans="1:19" ht="12.75">
      <c r="A478" s="173"/>
      <c r="B478" s="171"/>
      <c r="C478" s="171"/>
      <c r="D478" s="171"/>
      <c r="E478" s="171"/>
      <c r="F478" s="171"/>
      <c r="G478" s="171"/>
      <c r="H478" s="171"/>
      <c r="I478" s="171"/>
      <c r="J478" s="171"/>
      <c r="K478" s="171"/>
      <c r="L478" s="171"/>
      <c r="M478" s="171"/>
      <c r="N478" s="171"/>
      <c r="O478" s="171"/>
      <c r="P478" s="171"/>
      <c r="Q478" s="171"/>
      <c r="R478" s="171"/>
      <c r="S478" s="171"/>
    </row>
    <row r="479" spans="1:19" ht="12.75">
      <c r="A479" s="173"/>
      <c r="B479" s="171"/>
      <c r="C479" s="171"/>
      <c r="D479" s="171"/>
      <c r="E479" s="171"/>
      <c r="F479" s="171"/>
      <c r="G479" s="171"/>
      <c r="H479" s="171"/>
      <c r="I479" s="171"/>
      <c r="J479" s="171"/>
      <c r="K479" s="171"/>
      <c r="L479" s="171"/>
      <c r="M479" s="171"/>
      <c r="N479" s="171"/>
      <c r="O479" s="171"/>
      <c r="P479" s="171"/>
      <c r="Q479" s="171"/>
      <c r="R479" s="171"/>
      <c r="S479" s="171"/>
    </row>
    <row r="480" spans="1:19" ht="12.75">
      <c r="A480" s="173"/>
      <c r="B480" s="171"/>
      <c r="C480" s="171"/>
      <c r="D480" s="171"/>
      <c r="E480" s="171"/>
      <c r="F480" s="171"/>
      <c r="G480" s="171"/>
      <c r="H480" s="171"/>
      <c r="I480" s="171"/>
      <c r="J480" s="171"/>
      <c r="K480" s="171"/>
      <c r="L480" s="171"/>
      <c r="M480" s="171"/>
      <c r="N480" s="171"/>
      <c r="O480" s="171"/>
      <c r="P480" s="171"/>
      <c r="Q480" s="171"/>
      <c r="R480" s="171"/>
      <c r="S480" s="171"/>
    </row>
    <row r="481" spans="1:19" ht="12.75">
      <c r="A481" s="173"/>
      <c r="B481" s="171"/>
      <c r="C481" s="171"/>
      <c r="D481" s="171"/>
      <c r="E481" s="171"/>
      <c r="F481" s="171"/>
      <c r="G481" s="171"/>
      <c r="H481" s="171"/>
      <c r="I481" s="171"/>
      <c r="J481" s="171"/>
      <c r="K481" s="171"/>
      <c r="L481" s="171"/>
      <c r="M481" s="171"/>
      <c r="N481" s="171"/>
      <c r="O481" s="171"/>
      <c r="P481" s="171"/>
      <c r="Q481" s="171"/>
      <c r="R481" s="171"/>
      <c r="S481" s="171"/>
    </row>
    <row r="482" spans="1:19" ht="12.75">
      <c r="A482" s="173"/>
      <c r="B482" s="171"/>
      <c r="C482" s="171"/>
      <c r="D482" s="171"/>
      <c r="E482" s="171"/>
      <c r="F482" s="171"/>
      <c r="G482" s="171"/>
      <c r="H482" s="171"/>
      <c r="I482" s="171"/>
      <c r="J482" s="171"/>
      <c r="K482" s="171"/>
      <c r="L482" s="171"/>
      <c r="M482" s="171"/>
      <c r="N482" s="171"/>
      <c r="O482" s="171"/>
      <c r="P482" s="171"/>
      <c r="Q482" s="171"/>
      <c r="R482" s="171"/>
      <c r="S482" s="171"/>
    </row>
    <row r="483" spans="1:19" ht="12.75">
      <c r="A483" s="173"/>
      <c r="B483" s="171"/>
      <c r="C483" s="171"/>
      <c r="D483" s="171"/>
      <c r="E483" s="171"/>
      <c r="F483" s="171"/>
      <c r="G483" s="171"/>
      <c r="H483" s="171"/>
      <c r="I483" s="171"/>
      <c r="J483" s="171"/>
      <c r="K483" s="171"/>
      <c r="L483" s="171"/>
      <c r="M483" s="171"/>
      <c r="N483" s="171"/>
      <c r="O483" s="171"/>
      <c r="P483" s="171"/>
      <c r="Q483" s="171"/>
      <c r="R483" s="171"/>
      <c r="S483" s="171"/>
    </row>
    <row r="484" spans="1:19" ht="12.75">
      <c r="A484" s="173"/>
      <c r="B484" s="171"/>
      <c r="C484" s="171"/>
      <c r="D484" s="171"/>
      <c r="E484" s="171"/>
      <c r="F484" s="171"/>
      <c r="G484" s="171"/>
      <c r="H484" s="171"/>
      <c r="I484" s="171"/>
      <c r="J484" s="171"/>
      <c r="K484" s="171"/>
      <c r="L484" s="171"/>
      <c r="M484" s="171"/>
      <c r="N484" s="171"/>
      <c r="O484" s="171"/>
      <c r="P484" s="171"/>
      <c r="Q484" s="171"/>
      <c r="R484" s="171"/>
      <c r="S484" s="171"/>
    </row>
    <row r="485" spans="1:19" ht="12.75">
      <c r="A485" s="173"/>
      <c r="B485" s="171"/>
      <c r="C485" s="171"/>
      <c r="D485" s="171"/>
      <c r="E485" s="171"/>
      <c r="F485" s="171"/>
      <c r="G485" s="171"/>
      <c r="H485" s="171"/>
      <c r="I485" s="171"/>
      <c r="J485" s="171"/>
      <c r="K485" s="171"/>
      <c r="L485" s="171"/>
      <c r="M485" s="171"/>
      <c r="N485" s="171"/>
      <c r="O485" s="171"/>
      <c r="P485" s="171"/>
      <c r="Q485" s="171"/>
      <c r="R485" s="171"/>
      <c r="S485" s="171"/>
    </row>
    <row r="486" spans="1:19" ht="12.75">
      <c r="A486" s="173"/>
      <c r="B486" s="171"/>
      <c r="C486" s="171"/>
      <c r="D486" s="171"/>
      <c r="E486" s="171"/>
      <c r="F486" s="171"/>
      <c r="G486" s="171"/>
      <c r="H486" s="171"/>
      <c r="I486" s="171"/>
      <c r="J486" s="171"/>
      <c r="K486" s="171"/>
      <c r="L486" s="171"/>
      <c r="M486" s="171"/>
      <c r="N486" s="171"/>
      <c r="O486" s="171"/>
      <c r="P486" s="171"/>
      <c r="Q486" s="171"/>
      <c r="R486" s="171"/>
      <c r="S486" s="171"/>
    </row>
    <row r="487" spans="1:19" ht="12.75">
      <c r="A487" s="173"/>
      <c r="B487" s="171"/>
      <c r="C487" s="171"/>
      <c r="D487" s="171"/>
      <c r="E487" s="171"/>
      <c r="F487" s="171"/>
      <c r="G487" s="171"/>
      <c r="H487" s="171"/>
      <c r="I487" s="171"/>
      <c r="J487" s="171"/>
      <c r="K487" s="171"/>
      <c r="L487" s="171"/>
      <c r="M487" s="171"/>
      <c r="N487" s="171"/>
      <c r="O487" s="171"/>
      <c r="P487" s="171"/>
      <c r="Q487" s="171"/>
      <c r="R487" s="171"/>
      <c r="S487" s="171"/>
    </row>
    <row r="488" spans="1:19" ht="12.75">
      <c r="A488" s="173"/>
      <c r="B488" s="171"/>
      <c r="C488" s="171"/>
      <c r="D488" s="171"/>
      <c r="E488" s="171"/>
      <c r="F488" s="171"/>
      <c r="G488" s="171"/>
      <c r="H488" s="171"/>
      <c r="I488" s="171"/>
      <c r="J488" s="171"/>
      <c r="K488" s="171"/>
      <c r="L488" s="171"/>
      <c r="M488" s="171"/>
      <c r="N488" s="171"/>
      <c r="O488" s="171"/>
      <c r="P488" s="171"/>
      <c r="Q488" s="171"/>
      <c r="R488" s="171"/>
      <c r="S488" s="171"/>
    </row>
    <row r="489" spans="1:19" ht="12.75">
      <c r="A489" s="173"/>
      <c r="B489" s="171"/>
      <c r="C489" s="171"/>
      <c r="D489" s="171"/>
      <c r="E489" s="171"/>
      <c r="F489" s="171"/>
      <c r="G489" s="171"/>
      <c r="H489" s="171"/>
      <c r="I489" s="171"/>
      <c r="J489" s="171"/>
      <c r="K489" s="171"/>
      <c r="L489" s="171"/>
      <c r="M489" s="171"/>
      <c r="N489" s="171"/>
      <c r="O489" s="171"/>
      <c r="P489" s="171"/>
      <c r="Q489" s="171"/>
      <c r="R489" s="171"/>
      <c r="S489" s="171"/>
    </row>
    <row r="490" spans="1:19" ht="12.75">
      <c r="A490" s="173"/>
      <c r="B490" s="171"/>
      <c r="C490" s="171"/>
      <c r="D490" s="171"/>
      <c r="E490" s="171"/>
      <c r="F490" s="171"/>
      <c r="G490" s="171"/>
      <c r="H490" s="171"/>
      <c r="I490" s="171"/>
      <c r="J490" s="171"/>
      <c r="K490" s="171"/>
      <c r="L490" s="171"/>
      <c r="M490" s="171"/>
      <c r="N490" s="171"/>
      <c r="O490" s="171"/>
      <c r="P490" s="171"/>
      <c r="Q490" s="171"/>
      <c r="R490" s="171"/>
      <c r="S490" s="171"/>
    </row>
    <row r="491" spans="1:19" ht="12.75">
      <c r="A491" s="173"/>
      <c r="B491" s="171"/>
      <c r="C491" s="171"/>
      <c r="D491" s="171"/>
      <c r="E491" s="171"/>
      <c r="F491" s="171"/>
      <c r="G491" s="171"/>
      <c r="H491" s="171"/>
      <c r="I491" s="171"/>
      <c r="J491" s="171"/>
      <c r="K491" s="171"/>
      <c r="L491" s="171"/>
      <c r="M491" s="171"/>
      <c r="N491" s="171"/>
      <c r="O491" s="171"/>
      <c r="P491" s="171"/>
      <c r="Q491" s="171"/>
      <c r="R491" s="171"/>
      <c r="S491" s="171"/>
    </row>
    <row r="492" spans="1:19" ht="12.75">
      <c r="A492" s="173"/>
      <c r="B492" s="171"/>
      <c r="C492" s="171"/>
      <c r="D492" s="171"/>
      <c r="E492" s="171"/>
      <c r="F492" s="171"/>
      <c r="G492" s="171"/>
      <c r="H492" s="171"/>
      <c r="I492" s="171"/>
      <c r="J492" s="171"/>
      <c r="K492" s="171"/>
      <c r="L492" s="171"/>
      <c r="M492" s="171"/>
      <c r="N492" s="171"/>
      <c r="O492" s="171"/>
      <c r="P492" s="171"/>
      <c r="Q492" s="171"/>
      <c r="R492" s="171"/>
      <c r="S492" s="171"/>
    </row>
    <row r="493" spans="1:19" ht="12.75">
      <c r="A493" s="173"/>
      <c r="B493" s="171"/>
      <c r="C493" s="171"/>
      <c r="D493" s="171"/>
      <c r="E493" s="171"/>
      <c r="F493" s="171"/>
      <c r="G493" s="171"/>
      <c r="H493" s="171"/>
      <c r="I493" s="171"/>
      <c r="J493" s="171"/>
      <c r="K493" s="171"/>
      <c r="L493" s="171"/>
      <c r="M493" s="171"/>
      <c r="N493" s="171"/>
      <c r="O493" s="171"/>
      <c r="P493" s="171"/>
      <c r="Q493" s="171"/>
      <c r="R493" s="171"/>
      <c r="S493" s="171"/>
    </row>
    <row r="494" spans="1:19" ht="12.75">
      <c r="A494" s="173"/>
      <c r="B494" s="171"/>
      <c r="C494" s="171"/>
      <c r="D494" s="171"/>
      <c r="E494" s="171"/>
      <c r="F494" s="171"/>
      <c r="G494" s="171"/>
      <c r="H494" s="171"/>
      <c r="I494" s="171"/>
      <c r="J494" s="171"/>
      <c r="K494" s="171"/>
      <c r="L494" s="171"/>
      <c r="M494" s="171"/>
      <c r="N494" s="171"/>
      <c r="O494" s="171"/>
      <c r="P494" s="171"/>
      <c r="Q494" s="171"/>
      <c r="R494" s="171"/>
      <c r="S494" s="171"/>
    </row>
    <row r="495" spans="1:19" ht="12.75">
      <c r="A495" s="173"/>
      <c r="B495" s="171"/>
      <c r="C495" s="171"/>
      <c r="D495" s="171"/>
      <c r="E495" s="171"/>
      <c r="F495" s="171"/>
      <c r="G495" s="171"/>
      <c r="H495" s="171"/>
      <c r="I495" s="171"/>
      <c r="J495" s="171"/>
      <c r="K495" s="171"/>
      <c r="L495" s="171"/>
      <c r="M495" s="171"/>
      <c r="N495" s="171"/>
      <c r="O495" s="171"/>
      <c r="P495" s="171"/>
      <c r="Q495" s="171"/>
      <c r="R495" s="171"/>
      <c r="S495" s="171"/>
    </row>
    <row r="496" spans="1:19" ht="12.75">
      <c r="A496" s="173"/>
      <c r="B496" s="171"/>
      <c r="C496" s="171"/>
      <c r="D496" s="171"/>
      <c r="E496" s="171"/>
      <c r="F496" s="171"/>
      <c r="G496" s="171"/>
      <c r="H496" s="171"/>
      <c r="I496" s="171"/>
      <c r="J496" s="171"/>
      <c r="K496" s="171"/>
      <c r="L496" s="171"/>
      <c r="M496" s="171"/>
      <c r="N496" s="171"/>
      <c r="O496" s="171"/>
      <c r="P496" s="171"/>
      <c r="Q496" s="171"/>
      <c r="R496" s="171"/>
      <c r="S496" s="171"/>
    </row>
    <row r="497" spans="1:19" ht="12.75">
      <c r="A497" s="173"/>
      <c r="B497" s="171"/>
      <c r="C497" s="171"/>
      <c r="D497" s="171"/>
      <c r="E497" s="171"/>
      <c r="F497" s="171"/>
      <c r="G497" s="171"/>
      <c r="H497" s="171"/>
      <c r="I497" s="171"/>
      <c r="J497" s="171"/>
      <c r="K497" s="171"/>
      <c r="L497" s="171"/>
      <c r="M497" s="171"/>
      <c r="N497" s="171"/>
      <c r="O497" s="171"/>
      <c r="P497" s="171"/>
      <c r="Q497" s="171"/>
      <c r="R497" s="171"/>
      <c r="S497" s="171"/>
    </row>
    <row r="498" spans="1:19" ht="12.75">
      <c r="A498" s="173"/>
      <c r="B498" s="171"/>
      <c r="C498" s="171"/>
      <c r="D498" s="171"/>
      <c r="E498" s="171"/>
      <c r="F498" s="171"/>
      <c r="G498" s="171"/>
      <c r="H498" s="171"/>
      <c r="I498" s="171"/>
      <c r="J498" s="171"/>
      <c r="K498" s="171"/>
      <c r="L498" s="171"/>
      <c r="M498" s="171"/>
      <c r="N498" s="171"/>
      <c r="O498" s="171"/>
      <c r="P498" s="171"/>
      <c r="Q498" s="171"/>
      <c r="R498" s="171"/>
      <c r="S498" s="171"/>
    </row>
    <row r="499" spans="1:19" ht="12.75">
      <c r="A499" s="173"/>
      <c r="B499" s="171"/>
      <c r="C499" s="171"/>
      <c r="D499" s="171"/>
      <c r="E499" s="171"/>
      <c r="F499" s="171"/>
      <c r="G499" s="171"/>
      <c r="H499" s="171"/>
      <c r="I499" s="171"/>
      <c r="J499" s="171"/>
      <c r="K499" s="171"/>
      <c r="L499" s="171"/>
      <c r="M499" s="171"/>
      <c r="N499" s="171"/>
      <c r="O499" s="171"/>
      <c r="P499" s="171"/>
      <c r="Q499" s="171"/>
      <c r="R499" s="171"/>
      <c r="S499" s="171"/>
    </row>
    <row r="500" spans="1:19" ht="12.75">
      <c r="A500" s="173"/>
      <c r="B500" s="171"/>
      <c r="C500" s="171"/>
      <c r="D500" s="171"/>
      <c r="E500" s="171"/>
      <c r="F500" s="171"/>
      <c r="G500" s="171"/>
      <c r="H500" s="171"/>
      <c r="I500" s="171"/>
      <c r="J500" s="171"/>
      <c r="K500" s="171"/>
      <c r="L500" s="171"/>
      <c r="M500" s="171"/>
      <c r="N500" s="171"/>
      <c r="O500" s="171"/>
      <c r="P500" s="171"/>
      <c r="Q500" s="171"/>
      <c r="R500" s="171"/>
      <c r="S500" s="171"/>
    </row>
    <row r="501" spans="1:19" ht="12.75">
      <c r="A501" s="173"/>
      <c r="B501" s="171"/>
      <c r="C501" s="171"/>
      <c r="D501" s="171"/>
      <c r="E501" s="171"/>
      <c r="F501" s="171"/>
      <c r="G501" s="171"/>
      <c r="H501" s="171"/>
      <c r="I501" s="171"/>
      <c r="J501" s="171"/>
      <c r="K501" s="171"/>
      <c r="L501" s="171"/>
      <c r="M501" s="171"/>
      <c r="N501" s="171"/>
      <c r="O501" s="171"/>
      <c r="P501" s="171"/>
      <c r="Q501" s="171"/>
      <c r="R501" s="171"/>
      <c r="S501" s="171"/>
    </row>
    <row r="502" spans="1:19" ht="12.75">
      <c r="A502" s="173"/>
      <c r="B502" s="171"/>
      <c r="C502" s="171"/>
      <c r="D502" s="171"/>
      <c r="E502" s="171"/>
      <c r="F502" s="171"/>
      <c r="G502" s="171"/>
      <c r="H502" s="171"/>
      <c r="I502" s="171"/>
      <c r="J502" s="171"/>
      <c r="K502" s="171"/>
      <c r="L502" s="171"/>
      <c r="M502" s="171"/>
      <c r="N502" s="171"/>
      <c r="O502" s="171"/>
      <c r="P502" s="171"/>
      <c r="Q502" s="171"/>
      <c r="R502" s="171"/>
      <c r="S502" s="171"/>
    </row>
    <row r="503" spans="1:19" ht="12.75">
      <c r="A503" s="173"/>
      <c r="B503" s="171"/>
      <c r="C503" s="171"/>
      <c r="D503" s="171"/>
      <c r="E503" s="171"/>
      <c r="F503" s="171"/>
      <c r="G503" s="171"/>
      <c r="H503" s="171"/>
      <c r="I503" s="171"/>
      <c r="J503" s="171"/>
      <c r="K503" s="171"/>
      <c r="L503" s="171"/>
      <c r="M503" s="171"/>
      <c r="N503" s="171"/>
      <c r="O503" s="171"/>
      <c r="P503" s="171"/>
      <c r="Q503" s="171"/>
      <c r="R503" s="171"/>
      <c r="S503" s="171"/>
    </row>
    <row r="504" spans="1:19" ht="12.75">
      <c r="A504" s="173"/>
      <c r="B504" s="171"/>
      <c r="C504" s="171"/>
      <c r="D504" s="171"/>
      <c r="E504" s="171"/>
      <c r="F504" s="171"/>
      <c r="G504" s="171"/>
      <c r="H504" s="171"/>
      <c r="I504" s="171"/>
      <c r="J504" s="171"/>
      <c r="K504" s="171"/>
      <c r="L504" s="171"/>
      <c r="M504" s="171"/>
      <c r="N504" s="171"/>
      <c r="O504" s="171"/>
      <c r="P504" s="171"/>
      <c r="Q504" s="171"/>
      <c r="R504" s="171"/>
      <c r="S504" s="171"/>
    </row>
    <row r="505" spans="1:19" ht="12.75">
      <c r="A505" s="173"/>
      <c r="B505" s="171"/>
      <c r="C505" s="171"/>
      <c r="D505" s="171"/>
      <c r="E505" s="171"/>
      <c r="F505" s="171"/>
      <c r="G505" s="171"/>
      <c r="H505" s="171"/>
      <c r="I505" s="171"/>
      <c r="J505" s="171"/>
      <c r="K505" s="171"/>
      <c r="L505" s="171"/>
      <c r="M505" s="171"/>
      <c r="N505" s="171"/>
      <c r="O505" s="171"/>
      <c r="P505" s="171"/>
      <c r="Q505" s="171"/>
      <c r="R505" s="171"/>
      <c r="S505" s="171"/>
    </row>
    <row r="506" spans="1:19" ht="12.75">
      <c r="A506" s="173"/>
      <c r="B506" s="171"/>
      <c r="C506" s="171"/>
      <c r="D506" s="171"/>
      <c r="E506" s="171"/>
      <c r="F506" s="171"/>
      <c r="G506" s="171"/>
      <c r="H506" s="171"/>
      <c r="I506" s="171"/>
      <c r="J506" s="171"/>
      <c r="K506" s="171"/>
      <c r="L506" s="171"/>
      <c r="M506" s="171"/>
      <c r="N506" s="171"/>
      <c r="O506" s="171"/>
      <c r="P506" s="171"/>
      <c r="Q506" s="171"/>
      <c r="R506" s="171"/>
      <c r="S506" s="171"/>
    </row>
    <row r="507" spans="1:19" ht="12.75">
      <c r="A507" s="173"/>
      <c r="B507" s="171"/>
      <c r="C507" s="171"/>
      <c r="D507" s="171"/>
      <c r="E507" s="171"/>
      <c r="F507" s="171"/>
      <c r="G507" s="171"/>
      <c r="H507" s="171"/>
      <c r="I507" s="171"/>
      <c r="J507" s="171"/>
      <c r="K507" s="171"/>
      <c r="L507" s="171"/>
      <c r="M507" s="171"/>
      <c r="N507" s="171"/>
      <c r="O507" s="171"/>
      <c r="P507" s="171"/>
      <c r="Q507" s="171"/>
      <c r="R507" s="171"/>
      <c r="S507" s="171"/>
    </row>
    <row r="508" spans="1:19" ht="12.75">
      <c r="A508" s="173"/>
      <c r="B508" s="171"/>
      <c r="C508" s="171"/>
      <c r="D508" s="171"/>
      <c r="E508" s="171"/>
      <c r="F508" s="171"/>
      <c r="G508" s="171"/>
      <c r="H508" s="171"/>
      <c r="I508" s="171"/>
      <c r="J508" s="171"/>
      <c r="K508" s="171"/>
      <c r="L508" s="171"/>
      <c r="M508" s="171"/>
      <c r="N508" s="171"/>
      <c r="O508" s="171"/>
      <c r="P508" s="171"/>
      <c r="Q508" s="171"/>
      <c r="R508" s="171"/>
      <c r="S508" s="171"/>
    </row>
    <row r="509" spans="1:19" ht="12.75">
      <c r="A509" s="173"/>
      <c r="B509" s="171"/>
      <c r="C509" s="171"/>
      <c r="D509" s="171"/>
      <c r="E509" s="171"/>
      <c r="F509" s="171"/>
      <c r="G509" s="171"/>
      <c r="H509" s="171"/>
      <c r="I509" s="171"/>
      <c r="J509" s="171"/>
      <c r="K509" s="171"/>
      <c r="L509" s="171"/>
      <c r="M509" s="171"/>
      <c r="N509" s="171"/>
      <c r="O509" s="171"/>
      <c r="P509" s="171"/>
      <c r="Q509" s="171"/>
      <c r="R509" s="171"/>
      <c r="S509" s="171"/>
    </row>
    <row r="510" spans="1:19" ht="12.75">
      <c r="A510" s="173"/>
      <c r="B510" s="171"/>
      <c r="C510" s="171"/>
      <c r="D510" s="171"/>
      <c r="E510" s="171"/>
      <c r="F510" s="171"/>
      <c r="G510" s="171"/>
      <c r="H510" s="171"/>
      <c r="I510" s="171"/>
      <c r="J510" s="171"/>
      <c r="K510" s="171"/>
      <c r="L510" s="171"/>
      <c r="M510" s="171"/>
      <c r="N510" s="171"/>
      <c r="O510" s="171"/>
      <c r="P510" s="171"/>
      <c r="Q510" s="171"/>
      <c r="R510" s="171"/>
      <c r="S510" s="171"/>
    </row>
    <row r="511" spans="1:19" ht="12.75">
      <c r="A511" s="173"/>
      <c r="B511" s="171"/>
      <c r="C511" s="171"/>
      <c r="D511" s="171"/>
      <c r="E511" s="171"/>
      <c r="F511" s="171"/>
      <c r="G511" s="171"/>
      <c r="H511" s="171"/>
      <c r="I511" s="171"/>
      <c r="J511" s="171"/>
      <c r="K511" s="171"/>
      <c r="L511" s="171"/>
      <c r="M511" s="171"/>
      <c r="N511" s="171"/>
      <c r="O511" s="171"/>
      <c r="P511" s="171"/>
      <c r="Q511" s="171"/>
      <c r="R511" s="171"/>
      <c r="S511" s="171"/>
    </row>
    <row r="512" spans="1:19" ht="12.75">
      <c r="A512" s="173"/>
      <c r="B512" s="171"/>
      <c r="C512" s="171"/>
      <c r="D512" s="171"/>
      <c r="E512" s="171"/>
      <c r="F512" s="171"/>
      <c r="G512" s="171"/>
      <c r="H512" s="171"/>
      <c r="I512" s="171"/>
      <c r="J512" s="171"/>
      <c r="K512" s="171"/>
      <c r="L512" s="171"/>
      <c r="M512" s="171"/>
      <c r="N512" s="171"/>
      <c r="O512" s="171"/>
      <c r="P512" s="171"/>
      <c r="Q512" s="171"/>
      <c r="R512" s="171"/>
      <c r="S512" s="171"/>
    </row>
    <row r="513" spans="1:19" ht="12.75">
      <c r="A513" s="173"/>
      <c r="B513" s="171"/>
      <c r="C513" s="171"/>
      <c r="D513" s="171"/>
      <c r="E513" s="171"/>
      <c r="F513" s="171"/>
      <c r="G513" s="171"/>
      <c r="H513" s="171"/>
      <c r="I513" s="171"/>
      <c r="J513" s="171"/>
      <c r="K513" s="171"/>
      <c r="L513" s="171"/>
      <c r="M513" s="171"/>
      <c r="N513" s="171"/>
      <c r="O513" s="171"/>
      <c r="P513" s="171"/>
      <c r="Q513" s="171"/>
      <c r="R513" s="171"/>
      <c r="S513" s="171"/>
    </row>
    <row r="514" spans="1:19" ht="12.75">
      <c r="A514" s="173"/>
      <c r="B514" s="171"/>
      <c r="C514" s="171"/>
      <c r="D514" s="171"/>
      <c r="E514" s="171"/>
      <c r="F514" s="171"/>
      <c r="G514" s="171"/>
      <c r="H514" s="171"/>
      <c r="I514" s="171"/>
      <c r="J514" s="171"/>
      <c r="K514" s="171"/>
      <c r="L514" s="171"/>
      <c r="M514" s="171"/>
      <c r="N514" s="171"/>
      <c r="O514" s="171"/>
      <c r="P514" s="171"/>
      <c r="Q514" s="171"/>
      <c r="R514" s="171"/>
      <c r="S514" s="171"/>
    </row>
    <row r="515" spans="1:19" ht="12.75">
      <c r="A515" s="173"/>
      <c r="B515" s="171"/>
      <c r="C515" s="171"/>
      <c r="D515" s="171"/>
      <c r="E515" s="171"/>
      <c r="F515" s="171"/>
      <c r="G515" s="171"/>
      <c r="H515" s="171"/>
      <c r="I515" s="171"/>
      <c r="J515" s="171"/>
      <c r="K515" s="171"/>
      <c r="L515" s="171"/>
      <c r="M515" s="171"/>
      <c r="N515" s="171"/>
      <c r="O515" s="171"/>
      <c r="P515" s="171"/>
      <c r="Q515" s="171"/>
      <c r="R515" s="171"/>
      <c r="S515" s="171"/>
    </row>
    <row r="516" spans="1:19" ht="12.75">
      <c r="A516" s="173"/>
      <c r="B516" s="171"/>
      <c r="C516" s="171"/>
      <c r="D516" s="171"/>
      <c r="E516" s="171"/>
      <c r="F516" s="171"/>
      <c r="G516" s="171"/>
      <c r="H516" s="171"/>
      <c r="I516" s="171"/>
      <c r="J516" s="171"/>
      <c r="K516" s="171"/>
      <c r="L516" s="171"/>
      <c r="M516" s="171"/>
      <c r="N516" s="171"/>
      <c r="O516" s="171"/>
      <c r="P516" s="171"/>
      <c r="Q516" s="171"/>
      <c r="R516" s="171"/>
      <c r="S516" s="171"/>
    </row>
    <row r="517" spans="1:19" ht="12.75">
      <c r="A517" s="173"/>
      <c r="B517" s="171"/>
      <c r="C517" s="171"/>
      <c r="D517" s="171"/>
      <c r="E517" s="171"/>
      <c r="F517" s="171"/>
      <c r="G517" s="171"/>
      <c r="H517" s="171"/>
      <c r="I517" s="171"/>
      <c r="J517" s="171"/>
      <c r="K517" s="171"/>
      <c r="L517" s="171"/>
      <c r="M517" s="171"/>
      <c r="N517" s="171"/>
      <c r="O517" s="171"/>
      <c r="P517" s="171"/>
      <c r="Q517" s="171"/>
      <c r="R517" s="171"/>
      <c r="S517" s="171"/>
    </row>
    <row r="518" spans="1:19" ht="12.75">
      <c r="A518" s="173"/>
      <c r="B518" s="171"/>
      <c r="C518" s="171"/>
      <c r="D518" s="171"/>
      <c r="E518" s="171"/>
      <c r="F518" s="171"/>
      <c r="G518" s="171"/>
      <c r="H518" s="171"/>
      <c r="I518" s="171"/>
      <c r="J518" s="171"/>
      <c r="K518" s="171"/>
      <c r="L518" s="171"/>
      <c r="M518" s="171"/>
      <c r="N518" s="171"/>
      <c r="O518" s="171"/>
      <c r="P518" s="171"/>
      <c r="Q518" s="171"/>
      <c r="R518" s="171"/>
      <c r="S518" s="171"/>
    </row>
    <row r="519" spans="1:19" ht="12.75">
      <c r="A519" s="173"/>
      <c r="B519" s="171"/>
      <c r="C519" s="171"/>
      <c r="D519" s="171"/>
      <c r="E519" s="171"/>
      <c r="F519" s="171"/>
      <c r="G519" s="171"/>
      <c r="H519" s="171"/>
      <c r="I519" s="171"/>
      <c r="J519" s="171"/>
      <c r="K519" s="171"/>
      <c r="L519" s="171"/>
      <c r="M519" s="171"/>
      <c r="N519" s="171"/>
      <c r="O519" s="171"/>
      <c r="P519" s="171"/>
      <c r="Q519" s="171"/>
      <c r="R519" s="171"/>
      <c r="S519" s="171"/>
    </row>
    <row r="520" spans="1:19" ht="12.75">
      <c r="A520" s="173"/>
      <c r="B520" s="171"/>
      <c r="C520" s="171"/>
      <c r="D520" s="171"/>
      <c r="E520" s="171"/>
      <c r="F520" s="171"/>
      <c r="G520" s="171"/>
      <c r="H520" s="171"/>
      <c r="I520" s="171"/>
      <c r="J520" s="171"/>
      <c r="K520" s="171"/>
      <c r="L520" s="171"/>
      <c r="M520" s="171"/>
      <c r="N520" s="171"/>
      <c r="O520" s="171"/>
      <c r="P520" s="171"/>
      <c r="Q520" s="171"/>
      <c r="R520" s="171"/>
      <c r="S520" s="171"/>
    </row>
    <row r="521" spans="1:19" ht="12.75">
      <c r="A521" s="173"/>
      <c r="B521" s="171"/>
      <c r="C521" s="171"/>
      <c r="D521" s="171"/>
      <c r="E521" s="171"/>
      <c r="F521" s="171"/>
      <c r="G521" s="171"/>
      <c r="H521" s="171"/>
      <c r="I521" s="171"/>
      <c r="J521" s="171"/>
      <c r="K521" s="171"/>
      <c r="L521" s="171"/>
      <c r="M521" s="171"/>
      <c r="N521" s="171"/>
      <c r="O521" s="171"/>
      <c r="P521" s="171"/>
      <c r="Q521" s="171"/>
      <c r="R521" s="171"/>
      <c r="S521" s="171"/>
    </row>
    <row r="522" spans="1:19" ht="12.75">
      <c r="A522" s="173"/>
      <c r="B522" s="171"/>
      <c r="C522" s="171"/>
      <c r="D522" s="171"/>
      <c r="E522" s="171"/>
      <c r="F522" s="171"/>
      <c r="G522" s="171"/>
      <c r="H522" s="171"/>
      <c r="I522" s="171"/>
      <c r="J522" s="171"/>
      <c r="K522" s="171"/>
      <c r="L522" s="171"/>
      <c r="M522" s="171"/>
      <c r="N522" s="171"/>
      <c r="O522" s="171"/>
      <c r="P522" s="171"/>
      <c r="Q522" s="171"/>
      <c r="R522" s="171"/>
      <c r="S522" s="171"/>
    </row>
    <row r="523" spans="1:19" ht="12.75">
      <c r="A523" s="173"/>
      <c r="B523" s="171"/>
      <c r="C523" s="171"/>
      <c r="D523" s="171"/>
      <c r="E523" s="171"/>
      <c r="F523" s="171"/>
      <c r="G523" s="171"/>
      <c r="H523" s="171"/>
      <c r="I523" s="171"/>
      <c r="J523" s="171"/>
      <c r="K523" s="171"/>
      <c r="L523" s="171"/>
      <c r="M523" s="171"/>
      <c r="N523" s="171"/>
      <c r="O523" s="171"/>
      <c r="P523" s="171"/>
      <c r="Q523" s="171"/>
      <c r="R523" s="171"/>
      <c r="S523" s="171"/>
    </row>
    <row r="524" spans="1:19" ht="12.75">
      <c r="A524" s="173"/>
      <c r="B524" s="171"/>
      <c r="C524" s="171"/>
      <c r="D524" s="171"/>
      <c r="E524" s="171"/>
      <c r="F524" s="171"/>
      <c r="G524" s="171"/>
      <c r="H524" s="171"/>
      <c r="I524" s="171"/>
      <c r="J524" s="171"/>
      <c r="K524" s="171"/>
      <c r="L524" s="171"/>
      <c r="M524" s="171"/>
      <c r="N524" s="171"/>
      <c r="O524" s="171"/>
      <c r="P524" s="171"/>
      <c r="Q524" s="171"/>
      <c r="R524" s="171"/>
      <c r="S524" s="171"/>
    </row>
    <row r="525" spans="1:19" ht="12.75">
      <c r="A525" s="173"/>
      <c r="B525" s="171"/>
      <c r="C525" s="171"/>
      <c r="D525" s="171"/>
      <c r="E525" s="171"/>
      <c r="F525" s="171"/>
      <c r="G525" s="171"/>
      <c r="H525" s="171"/>
      <c r="I525" s="171"/>
      <c r="J525" s="171"/>
      <c r="K525" s="171"/>
      <c r="L525" s="171"/>
      <c r="M525" s="171"/>
      <c r="N525" s="171"/>
      <c r="O525" s="171"/>
      <c r="P525" s="171"/>
      <c r="Q525" s="171"/>
      <c r="R525" s="171"/>
      <c r="S525" s="171"/>
    </row>
    <row r="526" spans="1:19" ht="12.75">
      <c r="A526" s="173"/>
      <c r="B526" s="171"/>
      <c r="C526" s="171"/>
      <c r="D526" s="171"/>
      <c r="E526" s="171"/>
      <c r="F526" s="171"/>
      <c r="G526" s="171"/>
      <c r="H526" s="171"/>
      <c r="I526" s="171"/>
      <c r="J526" s="171"/>
      <c r="K526" s="171"/>
      <c r="L526" s="171"/>
      <c r="M526" s="171"/>
      <c r="N526" s="171"/>
      <c r="O526" s="171"/>
      <c r="P526" s="171"/>
      <c r="Q526" s="171"/>
      <c r="R526" s="171"/>
      <c r="S526" s="171"/>
    </row>
    <row r="527" spans="1:19" ht="12.75">
      <c r="A527" s="173"/>
      <c r="B527" s="171"/>
      <c r="C527" s="171"/>
      <c r="D527" s="171"/>
      <c r="E527" s="171"/>
      <c r="F527" s="171"/>
      <c r="G527" s="171"/>
      <c r="H527" s="171"/>
      <c r="I527" s="171"/>
      <c r="J527" s="171"/>
      <c r="K527" s="171"/>
      <c r="L527" s="171"/>
      <c r="M527" s="171"/>
      <c r="N527" s="171"/>
      <c r="O527" s="171"/>
      <c r="P527" s="171"/>
      <c r="Q527" s="171"/>
      <c r="R527" s="171"/>
      <c r="S527" s="171"/>
    </row>
    <row r="528" spans="1:19" ht="12.75">
      <c r="A528" s="173"/>
      <c r="B528" s="171"/>
      <c r="C528" s="171"/>
      <c r="D528" s="171"/>
      <c r="E528" s="171"/>
      <c r="F528" s="171"/>
      <c r="G528" s="171"/>
      <c r="H528" s="171"/>
      <c r="I528" s="171"/>
      <c r="J528" s="171"/>
      <c r="K528" s="171"/>
      <c r="L528" s="171"/>
      <c r="M528" s="171"/>
      <c r="N528" s="171"/>
      <c r="O528" s="171"/>
      <c r="P528" s="171"/>
      <c r="Q528" s="171"/>
      <c r="R528" s="171"/>
      <c r="S528" s="171"/>
    </row>
    <row r="529" spans="1:19" ht="12.75">
      <c r="A529" s="173"/>
      <c r="B529" s="171"/>
      <c r="C529" s="171"/>
      <c r="D529" s="171"/>
      <c r="E529" s="171"/>
      <c r="F529" s="171"/>
      <c r="G529" s="171"/>
      <c r="H529" s="171"/>
      <c r="I529" s="171"/>
      <c r="J529" s="171"/>
      <c r="K529" s="171"/>
      <c r="L529" s="171"/>
      <c r="M529" s="171"/>
      <c r="N529" s="171"/>
      <c r="O529" s="171"/>
      <c r="P529" s="171"/>
      <c r="Q529" s="171"/>
      <c r="R529" s="171"/>
      <c r="S529" s="171"/>
    </row>
    <row r="530" spans="1:19" ht="12.75">
      <c r="A530" s="173"/>
      <c r="B530" s="171"/>
      <c r="C530" s="171"/>
      <c r="D530" s="171"/>
      <c r="E530" s="171"/>
      <c r="F530" s="171"/>
      <c r="G530" s="171"/>
      <c r="H530" s="171"/>
      <c r="I530" s="171"/>
      <c r="J530" s="171"/>
      <c r="K530" s="171"/>
      <c r="L530" s="171"/>
      <c r="M530" s="171"/>
      <c r="N530" s="171"/>
      <c r="O530" s="171"/>
      <c r="P530" s="171"/>
      <c r="Q530" s="171"/>
      <c r="R530" s="171"/>
      <c r="S530" s="171"/>
    </row>
    <row r="531" spans="1:19" ht="12.75">
      <c r="A531" s="173"/>
      <c r="B531" s="171"/>
      <c r="C531" s="171"/>
      <c r="D531" s="171"/>
      <c r="E531" s="171"/>
      <c r="F531" s="171"/>
      <c r="G531" s="171"/>
      <c r="H531" s="171"/>
      <c r="I531" s="171"/>
      <c r="J531" s="171"/>
      <c r="K531" s="171"/>
      <c r="L531" s="171"/>
      <c r="M531" s="171"/>
      <c r="N531" s="171"/>
      <c r="O531" s="171"/>
      <c r="P531" s="171"/>
      <c r="Q531" s="171"/>
      <c r="R531" s="171"/>
      <c r="S531" s="171"/>
    </row>
    <row r="532" spans="1:19" ht="12.75">
      <c r="A532" s="173"/>
      <c r="B532" s="171"/>
      <c r="C532" s="171"/>
      <c r="D532" s="171"/>
      <c r="E532" s="171"/>
      <c r="F532" s="171"/>
      <c r="G532" s="171"/>
      <c r="H532" s="171"/>
      <c r="I532" s="171"/>
      <c r="J532" s="171"/>
      <c r="K532" s="171"/>
      <c r="L532" s="171"/>
      <c r="M532" s="171"/>
      <c r="N532" s="171"/>
      <c r="O532" s="171"/>
      <c r="P532" s="171"/>
      <c r="Q532" s="171"/>
      <c r="R532" s="171"/>
      <c r="S532" s="171"/>
    </row>
    <row r="533" spans="1:19" ht="12.75">
      <c r="A533" s="173"/>
      <c r="B533" s="171"/>
      <c r="C533" s="171"/>
      <c r="D533" s="171"/>
      <c r="E533" s="171"/>
      <c r="F533" s="171"/>
      <c r="G533" s="171"/>
      <c r="H533" s="171"/>
      <c r="I533" s="171"/>
      <c r="J533" s="171"/>
      <c r="K533" s="171"/>
      <c r="L533" s="171"/>
      <c r="M533" s="171"/>
      <c r="N533" s="171"/>
      <c r="O533" s="171"/>
      <c r="P533" s="171"/>
      <c r="Q533" s="171"/>
      <c r="R533" s="171"/>
      <c r="S533" s="171"/>
    </row>
    <row r="534" spans="1:19" ht="12.75">
      <c r="A534" s="173"/>
      <c r="B534" s="171"/>
      <c r="C534" s="171"/>
      <c r="D534" s="171"/>
      <c r="E534" s="171"/>
      <c r="F534" s="171"/>
      <c r="G534" s="171"/>
      <c r="H534" s="171"/>
      <c r="I534" s="171"/>
      <c r="J534" s="171"/>
      <c r="K534" s="171"/>
      <c r="L534" s="171"/>
      <c r="M534" s="171"/>
      <c r="N534" s="171"/>
      <c r="O534" s="171"/>
      <c r="P534" s="171"/>
      <c r="Q534" s="171"/>
      <c r="R534" s="171"/>
      <c r="S534" s="171"/>
    </row>
    <row r="535" spans="1:19" ht="12.75">
      <c r="A535" s="173"/>
      <c r="B535" s="171"/>
      <c r="C535" s="171"/>
      <c r="D535" s="171"/>
      <c r="E535" s="171"/>
      <c r="F535" s="171"/>
      <c r="G535" s="171"/>
      <c r="H535" s="171"/>
      <c r="I535" s="171"/>
      <c r="J535" s="171"/>
      <c r="K535" s="171"/>
      <c r="L535" s="171"/>
      <c r="M535" s="171"/>
      <c r="N535" s="171"/>
      <c r="O535" s="171"/>
      <c r="P535" s="171"/>
      <c r="Q535" s="171"/>
      <c r="R535" s="171"/>
      <c r="S535" s="171"/>
    </row>
    <row r="536" spans="1:19" ht="12.75">
      <c r="A536" s="173"/>
      <c r="B536" s="171"/>
      <c r="C536" s="171"/>
      <c r="D536" s="171"/>
      <c r="E536" s="171"/>
      <c r="F536" s="171"/>
      <c r="G536" s="171"/>
      <c r="H536" s="171"/>
      <c r="I536" s="171"/>
      <c r="J536" s="171"/>
      <c r="K536" s="171"/>
      <c r="L536" s="171"/>
      <c r="M536" s="171"/>
      <c r="N536" s="171"/>
      <c r="O536" s="171"/>
      <c r="P536" s="171"/>
      <c r="Q536" s="171"/>
      <c r="R536" s="171"/>
      <c r="S536" s="171"/>
    </row>
    <row r="537" spans="1:19" ht="12.75">
      <c r="A537" s="173"/>
      <c r="B537" s="171"/>
      <c r="C537" s="171"/>
      <c r="D537" s="171"/>
      <c r="E537" s="171"/>
      <c r="F537" s="171"/>
      <c r="G537" s="171"/>
      <c r="H537" s="171"/>
      <c r="I537" s="171"/>
      <c r="J537" s="171"/>
      <c r="K537" s="171"/>
      <c r="L537" s="171"/>
      <c r="M537" s="171"/>
      <c r="N537" s="171"/>
      <c r="O537" s="171"/>
      <c r="P537" s="171"/>
      <c r="Q537" s="171"/>
      <c r="R537" s="171"/>
      <c r="S537" s="171"/>
    </row>
    <row r="538" spans="1:19" ht="12.75">
      <c r="A538" s="173"/>
      <c r="B538" s="171"/>
      <c r="C538" s="171"/>
      <c r="D538" s="171"/>
      <c r="E538" s="171"/>
      <c r="F538" s="171"/>
      <c r="G538" s="171"/>
      <c r="H538" s="171"/>
      <c r="I538" s="171"/>
      <c r="J538" s="171"/>
      <c r="K538" s="171"/>
      <c r="L538" s="171"/>
      <c r="M538" s="171"/>
      <c r="N538" s="171"/>
      <c r="O538" s="171"/>
      <c r="P538" s="171"/>
      <c r="Q538" s="171"/>
      <c r="R538" s="171"/>
      <c r="S538" s="171"/>
    </row>
    <row r="539" spans="1:19" ht="12.75">
      <c r="A539" s="173"/>
      <c r="B539" s="171"/>
      <c r="C539" s="171"/>
      <c r="D539" s="171"/>
      <c r="E539" s="171"/>
      <c r="F539" s="171"/>
      <c r="G539" s="171"/>
      <c r="H539" s="171"/>
      <c r="I539" s="171"/>
      <c r="J539" s="171"/>
      <c r="K539" s="171"/>
      <c r="L539" s="171"/>
      <c r="M539" s="171"/>
      <c r="N539" s="171"/>
      <c r="O539" s="171"/>
      <c r="P539" s="171"/>
      <c r="Q539" s="171"/>
      <c r="R539" s="171"/>
      <c r="S539" s="171"/>
    </row>
    <row r="540" spans="1:19" ht="12.75">
      <c r="A540" s="173"/>
      <c r="B540" s="171"/>
      <c r="C540" s="171"/>
      <c r="D540" s="171"/>
      <c r="E540" s="171"/>
      <c r="F540" s="171"/>
      <c r="G540" s="171"/>
      <c r="H540" s="171"/>
      <c r="I540" s="171"/>
      <c r="J540" s="171"/>
      <c r="K540" s="171"/>
      <c r="L540" s="171"/>
      <c r="M540" s="171"/>
      <c r="N540" s="171"/>
      <c r="O540" s="171"/>
      <c r="P540" s="171"/>
      <c r="Q540" s="171"/>
      <c r="R540" s="171"/>
      <c r="S540" s="171"/>
    </row>
    <row r="541" spans="1:19" ht="12.75">
      <c r="A541" s="173"/>
      <c r="B541" s="171"/>
      <c r="C541" s="171"/>
      <c r="D541" s="171"/>
      <c r="E541" s="171"/>
      <c r="F541" s="171"/>
      <c r="G541" s="171"/>
      <c r="H541" s="171"/>
      <c r="I541" s="171"/>
      <c r="J541" s="171"/>
      <c r="K541" s="171"/>
      <c r="L541" s="171"/>
      <c r="M541" s="171"/>
      <c r="N541" s="171"/>
      <c r="O541" s="171"/>
      <c r="P541" s="171"/>
      <c r="Q541" s="171"/>
      <c r="R541" s="171"/>
      <c r="S541" s="171"/>
    </row>
    <row r="542" spans="1:19" ht="12.75">
      <c r="A542" s="173"/>
      <c r="B542" s="171"/>
      <c r="C542" s="171"/>
      <c r="D542" s="171"/>
      <c r="E542" s="171"/>
      <c r="F542" s="171"/>
      <c r="G542" s="171"/>
      <c r="H542" s="171"/>
      <c r="I542" s="171"/>
      <c r="J542" s="171"/>
      <c r="K542" s="171"/>
      <c r="L542" s="171"/>
      <c r="M542" s="171"/>
      <c r="N542" s="171"/>
      <c r="O542" s="171"/>
      <c r="P542" s="171"/>
      <c r="Q542" s="171"/>
      <c r="R542" s="171"/>
      <c r="S542" s="171"/>
    </row>
    <row r="543" spans="1:19" ht="12.75">
      <c r="A543" s="173"/>
      <c r="B543" s="171"/>
      <c r="C543" s="171"/>
      <c r="D543" s="171"/>
      <c r="E543" s="171"/>
      <c r="F543" s="171"/>
      <c r="G543" s="171"/>
      <c r="H543" s="171"/>
      <c r="I543" s="171"/>
      <c r="J543" s="171"/>
      <c r="K543" s="171"/>
      <c r="L543" s="171"/>
      <c r="M543" s="171"/>
      <c r="N543" s="171"/>
      <c r="O543" s="171"/>
      <c r="P543" s="171"/>
      <c r="Q543" s="171"/>
      <c r="R543" s="171"/>
      <c r="S543" s="171"/>
    </row>
    <row r="544" spans="1:19" ht="12.75">
      <c r="A544" s="173"/>
      <c r="B544" s="171"/>
      <c r="C544" s="171"/>
      <c r="D544" s="171"/>
      <c r="E544" s="171"/>
      <c r="F544" s="171"/>
      <c r="G544" s="171"/>
      <c r="H544" s="171"/>
      <c r="I544" s="171"/>
      <c r="J544" s="171"/>
      <c r="K544" s="171"/>
      <c r="L544" s="171"/>
      <c r="M544" s="171"/>
      <c r="N544" s="171"/>
      <c r="O544" s="171"/>
      <c r="P544" s="171"/>
      <c r="Q544" s="171"/>
      <c r="R544" s="171"/>
      <c r="S544" s="171"/>
    </row>
    <row r="545" spans="1:19" ht="12.75">
      <c r="A545" s="173"/>
      <c r="B545" s="171"/>
      <c r="C545" s="171"/>
      <c r="D545" s="171"/>
      <c r="E545" s="171"/>
      <c r="F545" s="171"/>
      <c r="G545" s="171"/>
      <c r="H545" s="171"/>
      <c r="I545" s="171"/>
      <c r="J545" s="171"/>
      <c r="K545" s="171"/>
      <c r="L545" s="171"/>
      <c r="M545" s="171"/>
      <c r="N545" s="171"/>
      <c r="O545" s="171"/>
      <c r="P545" s="171"/>
      <c r="Q545" s="171"/>
      <c r="R545" s="171"/>
      <c r="S545" s="171"/>
    </row>
    <row r="546" spans="1:19" ht="12.75">
      <c r="A546" s="173"/>
      <c r="B546" s="171"/>
      <c r="C546" s="171"/>
      <c r="D546" s="171"/>
      <c r="E546" s="171"/>
      <c r="F546" s="171"/>
      <c r="G546" s="171"/>
      <c r="H546" s="171"/>
      <c r="I546" s="171"/>
      <c r="J546" s="171"/>
      <c r="K546" s="171"/>
      <c r="L546" s="171"/>
      <c r="M546" s="171"/>
      <c r="N546" s="171"/>
      <c r="O546" s="171"/>
      <c r="P546" s="171"/>
      <c r="Q546" s="171"/>
      <c r="R546" s="171"/>
      <c r="S546" s="171"/>
    </row>
    <row r="547" spans="1:19" ht="12.75">
      <c r="A547" s="173"/>
      <c r="B547" s="171"/>
      <c r="C547" s="171"/>
      <c r="D547" s="171"/>
      <c r="E547" s="171"/>
      <c r="F547" s="171"/>
      <c r="G547" s="171"/>
      <c r="H547" s="171"/>
      <c r="I547" s="171"/>
      <c r="J547" s="171"/>
      <c r="K547" s="171"/>
      <c r="L547" s="171"/>
      <c r="M547" s="171"/>
      <c r="N547" s="171"/>
      <c r="O547" s="171"/>
      <c r="P547" s="171"/>
      <c r="Q547" s="171"/>
      <c r="R547" s="171"/>
      <c r="S547" s="171"/>
    </row>
    <row r="548" spans="1:19" ht="12.75">
      <c r="A548" s="173"/>
      <c r="B548" s="171"/>
      <c r="C548" s="171"/>
      <c r="D548" s="171"/>
      <c r="E548" s="171"/>
      <c r="F548" s="171"/>
      <c r="G548" s="171"/>
      <c r="H548" s="171"/>
      <c r="I548" s="171"/>
      <c r="J548" s="171"/>
      <c r="K548" s="171"/>
      <c r="L548" s="171"/>
      <c r="M548" s="171"/>
      <c r="N548" s="171"/>
      <c r="O548" s="171"/>
      <c r="P548" s="171"/>
      <c r="Q548" s="171"/>
      <c r="R548" s="171"/>
      <c r="S548" s="171"/>
    </row>
    <row r="549" spans="1:19" ht="12.75">
      <c r="A549" s="173"/>
      <c r="B549" s="171"/>
      <c r="C549" s="171"/>
      <c r="D549" s="171"/>
      <c r="E549" s="171"/>
      <c r="F549" s="171"/>
      <c r="G549" s="171"/>
      <c r="H549" s="171"/>
      <c r="I549" s="171"/>
      <c r="J549" s="171"/>
      <c r="K549" s="171"/>
      <c r="L549" s="171"/>
      <c r="M549" s="171"/>
      <c r="N549" s="171"/>
      <c r="O549" s="171"/>
      <c r="P549" s="171"/>
      <c r="Q549" s="171"/>
      <c r="R549" s="171"/>
      <c r="S549" s="171"/>
    </row>
  </sheetData>
  <sheetProtection password="CC2E" sheet="1" objects="1" scenarios="1"/>
  <mergeCells count="72">
    <mergeCell ref="K309:L309"/>
    <mergeCell ref="B307:C307"/>
    <mergeCell ref="E307:F307"/>
    <mergeCell ref="B275:C275"/>
    <mergeCell ref="B305:C305"/>
    <mergeCell ref="E305:F305"/>
    <mergeCell ref="B303:C303"/>
    <mergeCell ref="E303:F303"/>
    <mergeCell ref="B311:C311"/>
    <mergeCell ref="E311:F311"/>
    <mergeCell ref="B301:C301"/>
    <mergeCell ref="E301:F301"/>
    <mergeCell ref="B309:C309"/>
    <mergeCell ref="E309:F309"/>
    <mergeCell ref="B300:C300"/>
    <mergeCell ref="E300:F300"/>
    <mergeCell ref="B109:E109"/>
    <mergeCell ref="H109:K109"/>
    <mergeCell ref="B225:C225"/>
    <mergeCell ref="B200:C200"/>
    <mergeCell ref="D275:E275"/>
    <mergeCell ref="F275:G275"/>
    <mergeCell ref="D200:E200"/>
    <mergeCell ref="F200:G200"/>
    <mergeCell ref="B108:E108"/>
    <mergeCell ref="H108:K108"/>
    <mergeCell ref="B107:E107"/>
    <mergeCell ref="H107:K107"/>
    <mergeCell ref="B97:E97"/>
    <mergeCell ref="H97:K97"/>
    <mergeCell ref="B105:E105"/>
    <mergeCell ref="H105:K105"/>
    <mergeCell ref="B99:E99"/>
    <mergeCell ref="H99:K99"/>
    <mergeCell ref="D65:E65"/>
    <mergeCell ref="B93:E93"/>
    <mergeCell ref="H93:K93"/>
    <mergeCell ref="F65:G65"/>
    <mergeCell ref="B95:E95"/>
    <mergeCell ref="H95:K95"/>
    <mergeCell ref="B94:E94"/>
    <mergeCell ref="H94:K94"/>
    <mergeCell ref="B41:E41"/>
    <mergeCell ref="B91:E91"/>
    <mergeCell ref="H91:K91"/>
    <mergeCell ref="B43:E43"/>
    <mergeCell ref="H43:K43"/>
    <mergeCell ref="B51:E51"/>
    <mergeCell ref="H51:K51"/>
    <mergeCell ref="B52:E52"/>
    <mergeCell ref="H52:K52"/>
    <mergeCell ref="B65:C65"/>
    <mergeCell ref="H38:K38"/>
    <mergeCell ref="A90:E90"/>
    <mergeCell ref="G90:K90"/>
    <mergeCell ref="B39:E39"/>
    <mergeCell ref="H39:K39"/>
    <mergeCell ref="B49:E49"/>
    <mergeCell ref="H49:K49"/>
    <mergeCell ref="H41:K41"/>
    <mergeCell ref="B53:E53"/>
    <mergeCell ref="H53:K53"/>
    <mergeCell ref="B9:C9"/>
    <mergeCell ref="D9:E9"/>
    <mergeCell ref="F9:G9"/>
    <mergeCell ref="B38:E38"/>
    <mergeCell ref="A34:E34"/>
    <mergeCell ref="G34:K34"/>
    <mergeCell ref="B35:E35"/>
    <mergeCell ref="H35:K35"/>
    <mergeCell ref="B37:E37"/>
    <mergeCell ref="H37:K37"/>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AH126"/>
  <sheetViews>
    <sheetView showGridLines="0" zoomScalePageLayoutView="0" workbookViewId="0" topLeftCell="D1">
      <selection activeCell="J8" sqref="J8"/>
    </sheetView>
  </sheetViews>
  <sheetFormatPr defaultColWidth="9.140625" defaultRowHeight="12.75"/>
  <cols>
    <col min="1" max="1" width="33.7109375" style="0" customWidth="1"/>
    <col min="2" max="2" width="2.7109375" style="0" customWidth="1"/>
    <col min="3" max="3" width="30.7109375" style="0" customWidth="1"/>
    <col min="4" max="11" width="11.7109375" style="0" customWidth="1"/>
    <col min="12" max="13" width="13.7109375" style="0" customWidth="1"/>
    <col min="14" max="14" width="2.7109375" style="0" customWidth="1"/>
    <col min="15" max="15" width="10.140625" style="0" customWidth="1"/>
    <col min="32" max="32" width="44.00390625" style="0" customWidth="1"/>
  </cols>
  <sheetData>
    <row r="1" spans="1:25" s="84" customFormat="1" ht="18">
      <c r="A1" s="770" t="str">
        <f>Header!A1</f>
        <v>EASTERN DISTRICT OF MICHIGAN</v>
      </c>
      <c r="B1" s="770"/>
      <c r="C1" s="770"/>
      <c r="D1" s="770"/>
      <c r="E1" s="770"/>
      <c r="F1" s="770"/>
      <c r="G1" s="770"/>
      <c r="H1" s="770"/>
      <c r="I1" s="770"/>
      <c r="J1" s="770"/>
      <c r="K1" s="770"/>
      <c r="L1" s="770"/>
      <c r="M1" s="770"/>
      <c r="N1" s="6"/>
      <c r="O1" s="6"/>
      <c r="P1" s="6"/>
      <c r="Q1" s="6"/>
      <c r="R1" s="6"/>
      <c r="S1" s="6"/>
      <c r="T1" s="6"/>
      <c r="U1" s="6"/>
      <c r="V1" s="6"/>
      <c r="W1" s="6"/>
      <c r="X1" s="6"/>
      <c r="Y1" s="6"/>
    </row>
    <row r="2" spans="1:25" s="84" customFormat="1" ht="18">
      <c r="A2" s="766" t="str">
        <f>Header!A2</f>
        <v>STAGE 2 MEGA CASE (TRIAL AND SENTENCING)</v>
      </c>
      <c r="B2" s="766"/>
      <c r="C2" s="766"/>
      <c r="D2" s="766"/>
      <c r="E2" s="766"/>
      <c r="F2" s="766"/>
      <c r="G2" s="766"/>
      <c r="H2" s="766"/>
      <c r="I2" s="766"/>
      <c r="J2" s="766"/>
      <c r="K2" s="766"/>
      <c r="L2" s="766"/>
      <c r="M2" s="766"/>
      <c r="N2" s="6"/>
      <c r="O2" s="6"/>
      <c r="P2" s="6"/>
      <c r="Q2" s="6"/>
      <c r="R2" s="6"/>
      <c r="S2" s="6"/>
      <c r="T2" s="6"/>
      <c r="U2" s="6"/>
      <c r="V2" s="6"/>
      <c r="W2" s="6"/>
      <c r="X2" s="6"/>
      <c r="Y2" s="6"/>
    </row>
    <row r="3" spans="1:13" ht="18" customHeight="1">
      <c r="A3" s="770" t="s">
        <v>203</v>
      </c>
      <c r="B3" s="770"/>
      <c r="C3" s="770"/>
      <c r="D3" s="770"/>
      <c r="E3" s="770"/>
      <c r="F3" s="770"/>
      <c r="G3" s="770"/>
      <c r="H3" s="770"/>
      <c r="I3" s="770"/>
      <c r="J3" s="770"/>
      <c r="K3" s="770"/>
      <c r="L3" s="770"/>
      <c r="M3" s="770"/>
    </row>
    <row r="4" s="2" customFormat="1" ht="18.75" customHeight="1" thickBot="1"/>
    <row r="5" spans="1:15" s="2" customFormat="1" ht="13.5" thickBot="1">
      <c r="A5" s="319"/>
      <c r="B5" s="320"/>
      <c r="C5" s="321" t="s">
        <v>52</v>
      </c>
      <c r="D5" s="767" t="s">
        <v>50</v>
      </c>
      <c r="E5" s="768"/>
      <c r="F5" s="767" t="s">
        <v>210</v>
      </c>
      <c r="G5" s="768"/>
      <c r="H5" s="767" t="s">
        <v>206</v>
      </c>
      <c r="I5" s="768"/>
      <c r="J5" s="767" t="s">
        <v>207</v>
      </c>
      <c r="K5" s="768"/>
      <c r="L5" s="707" t="s">
        <v>47</v>
      </c>
      <c r="M5" s="708"/>
      <c r="O5" s="771"/>
    </row>
    <row r="6" spans="1:15" s="2" customFormat="1" ht="13.5" thickBot="1">
      <c r="A6" s="322" t="s">
        <v>39</v>
      </c>
      <c r="B6" s="323"/>
      <c r="C6" s="324" t="s">
        <v>51</v>
      </c>
      <c r="D6" s="322" t="s">
        <v>146</v>
      </c>
      <c r="E6" s="497" t="s">
        <v>366</v>
      </c>
      <c r="F6" s="322" t="s">
        <v>146</v>
      </c>
      <c r="G6" s="497" t="s">
        <v>366</v>
      </c>
      <c r="H6" s="322" t="s">
        <v>146</v>
      </c>
      <c r="I6" s="497" t="s">
        <v>366</v>
      </c>
      <c r="J6" s="322" t="s">
        <v>146</v>
      </c>
      <c r="K6" s="497" t="s">
        <v>366</v>
      </c>
      <c r="L6" s="513" t="s">
        <v>146</v>
      </c>
      <c r="M6" s="517" t="s">
        <v>366</v>
      </c>
      <c r="O6" s="771"/>
    </row>
    <row r="7" spans="1:34" s="142" customFormat="1" ht="19.5" customHeight="1">
      <c r="A7" s="325" t="s">
        <v>400</v>
      </c>
      <c r="B7" s="326"/>
      <c r="C7" s="327" t="s">
        <v>401</v>
      </c>
      <c r="D7" s="495">
        <v>150</v>
      </c>
      <c r="E7" s="678">
        <v>150</v>
      </c>
      <c r="F7" s="498">
        <v>40</v>
      </c>
      <c r="G7" s="682">
        <v>40</v>
      </c>
      <c r="H7" s="505">
        <v>12</v>
      </c>
      <c r="I7" s="685">
        <v>12</v>
      </c>
      <c r="J7" s="508">
        <v>1584.5</v>
      </c>
      <c r="K7" s="688">
        <v>1584.5</v>
      </c>
      <c r="L7" s="514">
        <f>IF(A7="","",(D7*F7)+(D7*H7)+J7)</f>
        <v>9384.5</v>
      </c>
      <c r="M7" s="518">
        <f>IF(A7="","",(E7*G7)+(E7*I7)+K7)</f>
        <v>9384.5</v>
      </c>
      <c r="N7" s="143"/>
      <c r="AF7" s="769"/>
      <c r="AG7" s="769"/>
      <c r="AH7" s="769"/>
    </row>
    <row r="8" spans="1:13" s="142" customFormat="1" ht="19.5" customHeight="1">
      <c r="A8" s="325"/>
      <c r="B8" s="328"/>
      <c r="C8" s="329"/>
      <c r="D8" s="496"/>
      <c r="E8" s="679"/>
      <c r="F8" s="499"/>
      <c r="G8" s="683"/>
      <c r="H8" s="506"/>
      <c r="I8" s="686"/>
      <c r="J8" s="509"/>
      <c r="K8" s="689"/>
      <c r="L8" s="514">
        <f aca="true" t="shared" si="0" ref="L8:L36">IF(A8="","",(D8*F8)+(D8*H8)+J8)</f>
      </c>
      <c r="M8" s="518">
        <f aca="true" t="shared" si="1" ref="M8:M36">IF(A8="","",(E8*G8)+(E8*I8)+K8)</f>
      </c>
    </row>
    <row r="9" spans="1:32" s="142" customFormat="1" ht="19.5" customHeight="1">
      <c r="A9" s="331"/>
      <c r="B9" s="328"/>
      <c r="C9" s="329"/>
      <c r="D9" s="496"/>
      <c r="E9" s="679"/>
      <c r="F9" s="499"/>
      <c r="G9" s="683"/>
      <c r="H9" s="506"/>
      <c r="I9" s="686"/>
      <c r="J9" s="509"/>
      <c r="K9" s="689"/>
      <c r="L9" s="514">
        <f t="shared" si="0"/>
      </c>
      <c r="M9" s="518">
        <f t="shared" si="1"/>
      </c>
      <c r="O9" s="144"/>
      <c r="AF9" s="1"/>
    </row>
    <row r="10" spans="1:32" s="142" customFormat="1" ht="19.5" customHeight="1">
      <c r="A10" s="331"/>
      <c r="B10" s="328"/>
      <c r="C10" s="329"/>
      <c r="D10" s="496"/>
      <c r="E10" s="679"/>
      <c r="F10" s="499"/>
      <c r="G10" s="683"/>
      <c r="H10" s="506"/>
      <c r="I10" s="686"/>
      <c r="J10" s="509"/>
      <c r="K10" s="689"/>
      <c r="L10" s="514">
        <f t="shared" si="0"/>
      </c>
      <c r="M10" s="518">
        <f t="shared" si="1"/>
      </c>
      <c r="AF10" s="145"/>
    </row>
    <row r="11" spans="1:32" s="142" customFormat="1" ht="19.5" customHeight="1">
      <c r="A11" s="331"/>
      <c r="B11" s="328"/>
      <c r="C11" s="329"/>
      <c r="D11" s="496"/>
      <c r="E11" s="679"/>
      <c r="F11" s="499"/>
      <c r="G11" s="683"/>
      <c r="H11" s="506"/>
      <c r="I11" s="686"/>
      <c r="J11" s="509"/>
      <c r="K11" s="689"/>
      <c r="L11" s="514">
        <f t="shared" si="0"/>
      </c>
      <c r="M11" s="518">
        <f t="shared" si="1"/>
      </c>
      <c r="AF11" s="145"/>
    </row>
    <row r="12" spans="1:32" s="142" customFormat="1" ht="19.5" customHeight="1">
      <c r="A12" s="331"/>
      <c r="B12" s="328"/>
      <c r="C12" s="329"/>
      <c r="D12" s="496"/>
      <c r="E12" s="679"/>
      <c r="F12" s="499"/>
      <c r="G12" s="683"/>
      <c r="H12" s="506"/>
      <c r="I12" s="686"/>
      <c r="J12" s="509"/>
      <c r="K12" s="689"/>
      <c r="L12" s="514">
        <f t="shared" si="0"/>
      </c>
      <c r="M12" s="518">
        <f t="shared" si="1"/>
      </c>
      <c r="AF12" s="145"/>
    </row>
    <row r="13" spans="1:32" s="142" customFormat="1" ht="19.5" customHeight="1">
      <c r="A13" s="331"/>
      <c r="B13" s="328"/>
      <c r="C13" s="329"/>
      <c r="D13" s="496"/>
      <c r="E13" s="679"/>
      <c r="F13" s="499"/>
      <c r="G13" s="683"/>
      <c r="H13" s="506"/>
      <c r="I13" s="686"/>
      <c r="J13" s="509"/>
      <c r="K13" s="689"/>
      <c r="L13" s="514">
        <f t="shared" si="0"/>
      </c>
      <c r="M13" s="518">
        <f t="shared" si="1"/>
      </c>
      <c r="AF13" s="145"/>
    </row>
    <row r="14" spans="1:32" s="142" customFormat="1" ht="19.5" customHeight="1">
      <c r="A14" s="331"/>
      <c r="B14" s="328"/>
      <c r="C14" s="329"/>
      <c r="D14" s="496"/>
      <c r="E14" s="679"/>
      <c r="F14" s="499"/>
      <c r="G14" s="683"/>
      <c r="H14" s="506"/>
      <c r="I14" s="686"/>
      <c r="J14" s="509"/>
      <c r="K14" s="689"/>
      <c r="L14" s="514">
        <f t="shared" si="0"/>
      </c>
      <c r="M14" s="518">
        <f t="shared" si="1"/>
      </c>
      <c r="AF14" s="145"/>
    </row>
    <row r="15" spans="1:32" s="142" customFormat="1" ht="19.5" customHeight="1">
      <c r="A15" s="331"/>
      <c r="B15" s="328"/>
      <c r="C15" s="329"/>
      <c r="D15" s="496"/>
      <c r="E15" s="679"/>
      <c r="F15" s="499"/>
      <c r="G15" s="683"/>
      <c r="H15" s="506"/>
      <c r="I15" s="686"/>
      <c r="J15" s="509"/>
      <c r="K15" s="689"/>
      <c r="L15" s="514">
        <f t="shared" si="0"/>
      </c>
      <c r="M15" s="518">
        <f t="shared" si="1"/>
      </c>
      <c r="AF15" s="145"/>
    </row>
    <row r="16" spans="1:32" s="142" customFormat="1" ht="19.5" customHeight="1">
      <c r="A16" s="331"/>
      <c r="B16" s="328"/>
      <c r="C16" s="329"/>
      <c r="D16" s="496"/>
      <c r="E16" s="679"/>
      <c r="F16" s="499"/>
      <c r="G16" s="683"/>
      <c r="H16" s="506"/>
      <c r="I16" s="686"/>
      <c r="J16" s="509"/>
      <c r="K16" s="689"/>
      <c r="L16" s="514">
        <f t="shared" si="0"/>
      </c>
      <c r="M16" s="518">
        <f t="shared" si="1"/>
      </c>
      <c r="AF16" s="145"/>
    </row>
    <row r="17" spans="1:32" s="142" customFormat="1" ht="19.5" customHeight="1">
      <c r="A17" s="331"/>
      <c r="B17" s="328"/>
      <c r="C17" s="329"/>
      <c r="D17" s="496"/>
      <c r="E17" s="679"/>
      <c r="F17" s="499"/>
      <c r="G17" s="683"/>
      <c r="H17" s="506"/>
      <c r="I17" s="686"/>
      <c r="J17" s="509"/>
      <c r="K17" s="689"/>
      <c r="L17" s="514">
        <f t="shared" si="0"/>
      </c>
      <c r="M17" s="518">
        <f t="shared" si="1"/>
      </c>
      <c r="AF17" s="145"/>
    </row>
    <row r="18" spans="1:32" s="142" customFormat="1" ht="19.5" customHeight="1">
      <c r="A18" s="331"/>
      <c r="B18" s="328"/>
      <c r="C18" s="329"/>
      <c r="D18" s="496"/>
      <c r="E18" s="679"/>
      <c r="F18" s="499"/>
      <c r="G18" s="683"/>
      <c r="H18" s="506"/>
      <c r="I18" s="686"/>
      <c r="J18" s="509"/>
      <c r="K18" s="689"/>
      <c r="L18" s="514">
        <f t="shared" si="0"/>
      </c>
      <c r="M18" s="518">
        <f t="shared" si="1"/>
      </c>
      <c r="AF18" s="145"/>
    </row>
    <row r="19" spans="1:32" s="142" customFormat="1" ht="19.5" customHeight="1">
      <c r="A19" s="331"/>
      <c r="B19" s="328"/>
      <c r="C19" s="329"/>
      <c r="D19" s="496"/>
      <c r="E19" s="679"/>
      <c r="F19" s="499"/>
      <c r="G19" s="683"/>
      <c r="H19" s="506"/>
      <c r="I19" s="686"/>
      <c r="J19" s="509"/>
      <c r="K19" s="689"/>
      <c r="L19" s="514">
        <f t="shared" si="0"/>
      </c>
      <c r="M19" s="518">
        <f t="shared" si="1"/>
      </c>
      <c r="AF19" s="145"/>
    </row>
    <row r="20" spans="1:32" s="142" customFormat="1" ht="19.5" customHeight="1">
      <c r="A20" s="331"/>
      <c r="B20" s="328"/>
      <c r="C20" s="329"/>
      <c r="D20" s="496"/>
      <c r="E20" s="679"/>
      <c r="F20" s="499"/>
      <c r="G20" s="683"/>
      <c r="H20" s="506"/>
      <c r="I20" s="686"/>
      <c r="J20" s="509"/>
      <c r="K20" s="689"/>
      <c r="L20" s="514">
        <f t="shared" si="0"/>
      </c>
      <c r="M20" s="518">
        <f t="shared" si="1"/>
      </c>
      <c r="AF20" s="145"/>
    </row>
    <row r="21" spans="1:32" s="142" customFormat="1" ht="19.5" customHeight="1">
      <c r="A21" s="331"/>
      <c r="B21" s="328"/>
      <c r="C21" s="329"/>
      <c r="D21" s="496"/>
      <c r="E21" s="679"/>
      <c r="F21" s="499"/>
      <c r="G21" s="683"/>
      <c r="H21" s="506"/>
      <c r="I21" s="686"/>
      <c r="J21" s="509"/>
      <c r="K21" s="689"/>
      <c r="L21" s="514">
        <f t="shared" si="0"/>
      </c>
      <c r="M21" s="518">
        <f t="shared" si="1"/>
      </c>
      <c r="AF21" s="145"/>
    </row>
    <row r="22" spans="1:32" s="142" customFormat="1" ht="19.5" customHeight="1" hidden="1">
      <c r="A22" s="331"/>
      <c r="B22" s="328"/>
      <c r="C22" s="329"/>
      <c r="D22" s="330"/>
      <c r="E22" s="680"/>
      <c r="F22" s="500"/>
      <c r="G22" s="683"/>
      <c r="H22" s="506"/>
      <c r="I22" s="686"/>
      <c r="J22" s="509"/>
      <c r="K22" s="689"/>
      <c r="L22" s="514">
        <f t="shared" si="0"/>
      </c>
      <c r="M22" s="518">
        <f t="shared" si="1"/>
      </c>
      <c r="AF22" s="145"/>
    </row>
    <row r="23" spans="1:32" s="142" customFormat="1" ht="19.5" customHeight="1" hidden="1">
      <c r="A23" s="331"/>
      <c r="B23" s="328"/>
      <c r="C23" s="329"/>
      <c r="D23" s="330"/>
      <c r="E23" s="680"/>
      <c r="F23" s="501"/>
      <c r="G23" s="683"/>
      <c r="H23" s="506"/>
      <c r="I23" s="686"/>
      <c r="J23" s="509"/>
      <c r="K23" s="689"/>
      <c r="L23" s="514">
        <f t="shared" si="0"/>
      </c>
      <c r="M23" s="518">
        <f t="shared" si="1"/>
      </c>
      <c r="AF23" s="145"/>
    </row>
    <row r="24" spans="1:32" s="142" customFormat="1" ht="19.5" customHeight="1" hidden="1">
      <c r="A24" s="331"/>
      <c r="B24" s="328"/>
      <c r="C24" s="329"/>
      <c r="D24" s="330"/>
      <c r="E24" s="680"/>
      <c r="F24" s="501"/>
      <c r="G24" s="683"/>
      <c r="H24" s="506"/>
      <c r="I24" s="686"/>
      <c r="J24" s="509"/>
      <c r="K24" s="689"/>
      <c r="L24" s="514">
        <f t="shared" si="0"/>
      </c>
      <c r="M24" s="518">
        <f t="shared" si="1"/>
      </c>
      <c r="AF24" s="145"/>
    </row>
    <row r="25" spans="1:32" s="142" customFormat="1" ht="19.5" customHeight="1" hidden="1">
      <c r="A25" s="331"/>
      <c r="B25" s="328"/>
      <c r="C25" s="329"/>
      <c r="D25" s="330"/>
      <c r="E25" s="680"/>
      <c r="F25" s="501"/>
      <c r="G25" s="683"/>
      <c r="H25" s="506"/>
      <c r="I25" s="686"/>
      <c r="J25" s="509"/>
      <c r="K25" s="689"/>
      <c r="L25" s="514">
        <f t="shared" si="0"/>
      </c>
      <c r="M25" s="518">
        <f t="shared" si="1"/>
      </c>
      <c r="AF25" s="145"/>
    </row>
    <row r="26" spans="1:32" s="142" customFormat="1" ht="19.5" customHeight="1" hidden="1">
      <c r="A26" s="331"/>
      <c r="B26" s="328"/>
      <c r="C26" s="329"/>
      <c r="D26" s="330"/>
      <c r="E26" s="680"/>
      <c r="F26" s="501"/>
      <c r="G26" s="683"/>
      <c r="H26" s="506"/>
      <c r="I26" s="686"/>
      <c r="J26" s="509"/>
      <c r="K26" s="689"/>
      <c r="L26" s="514">
        <f t="shared" si="0"/>
      </c>
      <c r="M26" s="518">
        <f t="shared" si="1"/>
      </c>
      <c r="AF26" s="145"/>
    </row>
    <row r="27" spans="1:32" s="142" customFormat="1" ht="19.5" customHeight="1" hidden="1">
      <c r="A27" s="331"/>
      <c r="B27" s="328"/>
      <c r="C27" s="329"/>
      <c r="D27" s="330"/>
      <c r="E27" s="680"/>
      <c r="F27" s="501"/>
      <c r="G27" s="683"/>
      <c r="H27" s="506"/>
      <c r="I27" s="686"/>
      <c r="J27" s="509"/>
      <c r="K27" s="689"/>
      <c r="L27" s="514">
        <f t="shared" si="0"/>
      </c>
      <c r="M27" s="518">
        <f t="shared" si="1"/>
      </c>
      <c r="AF27" s="145"/>
    </row>
    <row r="28" spans="1:32" s="142" customFormat="1" ht="19.5" customHeight="1" hidden="1">
      <c r="A28" s="331"/>
      <c r="B28" s="328"/>
      <c r="C28" s="329"/>
      <c r="D28" s="330"/>
      <c r="E28" s="680"/>
      <c r="F28" s="501"/>
      <c r="G28" s="683"/>
      <c r="H28" s="506"/>
      <c r="I28" s="686"/>
      <c r="J28" s="509"/>
      <c r="K28" s="689"/>
      <c r="L28" s="514">
        <f t="shared" si="0"/>
      </c>
      <c r="M28" s="518">
        <f t="shared" si="1"/>
      </c>
      <c r="AF28" s="145"/>
    </row>
    <row r="29" spans="1:32" s="142" customFormat="1" ht="19.5" customHeight="1" hidden="1">
      <c r="A29" s="331"/>
      <c r="B29" s="328"/>
      <c r="C29" s="329"/>
      <c r="D29" s="330"/>
      <c r="E29" s="680"/>
      <c r="F29" s="501"/>
      <c r="G29" s="683"/>
      <c r="H29" s="506"/>
      <c r="I29" s="686"/>
      <c r="J29" s="509"/>
      <c r="K29" s="689"/>
      <c r="L29" s="514">
        <f t="shared" si="0"/>
      </c>
      <c r="M29" s="518">
        <f t="shared" si="1"/>
      </c>
      <c r="AF29" s="145"/>
    </row>
    <row r="30" spans="1:32" s="142" customFormat="1" ht="19.5" customHeight="1" hidden="1">
      <c r="A30" s="331"/>
      <c r="B30" s="328"/>
      <c r="C30" s="329"/>
      <c r="D30" s="330"/>
      <c r="E30" s="680"/>
      <c r="F30" s="501"/>
      <c r="G30" s="683"/>
      <c r="H30" s="506"/>
      <c r="I30" s="686"/>
      <c r="J30" s="509"/>
      <c r="K30" s="689"/>
      <c r="L30" s="514">
        <f t="shared" si="0"/>
      </c>
      <c r="M30" s="518">
        <f t="shared" si="1"/>
      </c>
      <c r="AF30" s="145"/>
    </row>
    <row r="31" spans="1:32" s="142" customFormat="1" ht="19.5" customHeight="1" hidden="1">
      <c r="A31" s="331"/>
      <c r="B31" s="328"/>
      <c r="C31" s="329"/>
      <c r="D31" s="330"/>
      <c r="E31" s="680"/>
      <c r="F31" s="501"/>
      <c r="G31" s="683"/>
      <c r="H31" s="506"/>
      <c r="I31" s="686"/>
      <c r="J31" s="509"/>
      <c r="K31" s="689"/>
      <c r="L31" s="514">
        <f t="shared" si="0"/>
      </c>
      <c r="M31" s="518">
        <f t="shared" si="1"/>
      </c>
      <c r="AF31" s="1"/>
    </row>
    <row r="32" spans="1:32" s="142" customFormat="1" ht="19.5" customHeight="1" hidden="1">
      <c r="A32" s="331"/>
      <c r="B32" s="328"/>
      <c r="C32" s="329"/>
      <c r="D32" s="330"/>
      <c r="E32" s="680"/>
      <c r="F32" s="501"/>
      <c r="G32" s="683"/>
      <c r="H32" s="506"/>
      <c r="I32" s="686"/>
      <c r="J32" s="509"/>
      <c r="K32" s="689"/>
      <c r="L32" s="514">
        <f t="shared" si="0"/>
      </c>
      <c r="M32" s="518">
        <f t="shared" si="1"/>
      </c>
      <c r="AF32" s="1"/>
    </row>
    <row r="33" spans="1:32" s="142" customFormat="1" ht="19.5" customHeight="1" hidden="1">
      <c r="A33" s="331"/>
      <c r="B33" s="328"/>
      <c r="C33" s="329"/>
      <c r="D33" s="330"/>
      <c r="E33" s="680"/>
      <c r="F33" s="501"/>
      <c r="G33" s="683"/>
      <c r="H33" s="506"/>
      <c r="I33" s="686"/>
      <c r="J33" s="509"/>
      <c r="K33" s="689"/>
      <c r="L33" s="514">
        <f t="shared" si="0"/>
      </c>
      <c r="M33" s="518">
        <f t="shared" si="1"/>
      </c>
      <c r="AF33" s="1"/>
    </row>
    <row r="34" spans="1:32" s="142" customFormat="1" ht="19.5" customHeight="1" hidden="1">
      <c r="A34" s="331"/>
      <c r="B34" s="328"/>
      <c r="C34" s="329"/>
      <c r="D34" s="330" t="s">
        <v>208</v>
      </c>
      <c r="E34" s="680"/>
      <c r="F34" s="501" t="s">
        <v>208</v>
      </c>
      <c r="G34" s="683"/>
      <c r="H34" s="506" t="s">
        <v>208</v>
      </c>
      <c r="I34" s="686"/>
      <c r="J34" s="509" t="s">
        <v>208</v>
      </c>
      <c r="K34" s="689"/>
      <c r="L34" s="514">
        <f t="shared" si="0"/>
      </c>
      <c r="M34" s="518">
        <f t="shared" si="1"/>
      </c>
      <c r="AF34" s="145"/>
    </row>
    <row r="35" spans="1:32" s="142" customFormat="1" ht="19.5" customHeight="1" hidden="1">
      <c r="A35" s="331"/>
      <c r="B35" s="328"/>
      <c r="C35" s="329"/>
      <c r="D35" s="330"/>
      <c r="E35" s="680"/>
      <c r="F35" s="501"/>
      <c r="G35" s="683"/>
      <c r="H35" s="506"/>
      <c r="I35" s="686"/>
      <c r="J35" s="509"/>
      <c r="K35" s="689"/>
      <c r="L35" s="514">
        <f t="shared" si="0"/>
      </c>
      <c r="M35" s="518">
        <f t="shared" si="1"/>
      </c>
      <c r="AF35" s="1"/>
    </row>
    <row r="36" spans="1:32" s="142" customFormat="1" ht="19.5" customHeight="1" hidden="1" thickBot="1">
      <c r="A36" s="332"/>
      <c r="B36" s="333"/>
      <c r="C36" s="334"/>
      <c r="D36" s="335"/>
      <c r="E36" s="681"/>
      <c r="F36" s="502"/>
      <c r="G36" s="684"/>
      <c r="H36" s="507"/>
      <c r="I36" s="687"/>
      <c r="J36" s="510"/>
      <c r="K36" s="690"/>
      <c r="L36" s="515">
        <f t="shared" si="0"/>
      </c>
      <c r="M36" s="519">
        <f t="shared" si="1"/>
      </c>
      <c r="AF36" s="145"/>
    </row>
    <row r="37" spans="1:32" ht="18" customHeight="1" thickBot="1">
      <c r="A37" s="1" t="s">
        <v>46</v>
      </c>
      <c r="D37" s="237"/>
      <c r="E37" s="236"/>
      <c r="F37" s="503">
        <f aca="true" t="shared" si="2" ref="F37:M37">SUM(F7:F36)</f>
        <v>40</v>
      </c>
      <c r="G37" s="504">
        <f t="shared" si="2"/>
        <v>40</v>
      </c>
      <c r="H37" s="503">
        <f t="shared" si="2"/>
        <v>12</v>
      </c>
      <c r="I37" s="504">
        <f t="shared" si="2"/>
        <v>12</v>
      </c>
      <c r="J37" s="511">
        <f t="shared" si="2"/>
        <v>1584.5</v>
      </c>
      <c r="K37" s="512">
        <f t="shared" si="2"/>
        <v>1584.5</v>
      </c>
      <c r="L37" s="516">
        <f t="shared" si="2"/>
        <v>9384.5</v>
      </c>
      <c r="M37" s="520">
        <f t="shared" si="2"/>
        <v>9384.5</v>
      </c>
      <c r="AF37" s="145"/>
    </row>
    <row r="38" spans="5:32" ht="21" customHeight="1">
      <c r="E38" s="3"/>
      <c r="F38" s="157"/>
      <c r="G38" s="157"/>
      <c r="H38" s="492"/>
      <c r="I38" s="492"/>
      <c r="J38" s="157"/>
      <c r="K38" s="493"/>
      <c r="L38" s="450"/>
      <c r="M38" s="494"/>
      <c r="AF38" s="145"/>
    </row>
    <row r="39" ht="13.5" thickBot="1"/>
    <row r="40" spans="1:32" ht="16.5" customHeight="1" thickTop="1">
      <c r="A40" s="29" t="s">
        <v>149</v>
      </c>
      <c r="B40" s="22"/>
      <c r="C40" s="22"/>
      <c r="D40" s="22"/>
      <c r="E40" s="23"/>
      <c r="F40" s="3"/>
      <c r="G40" s="3"/>
      <c r="I40" s="181"/>
      <c r="J40" s="181"/>
      <c r="K40" s="181"/>
      <c r="AD40" s="1"/>
      <c r="AF40" s="1"/>
    </row>
    <row r="41" spans="1:32" ht="6.75" customHeight="1">
      <c r="A41" s="25"/>
      <c r="B41" s="3"/>
      <c r="C41" s="3"/>
      <c r="D41" s="3"/>
      <c r="E41" s="24"/>
      <c r="F41" s="3"/>
      <c r="G41" s="3"/>
      <c r="I41" s="3"/>
      <c r="J41" s="3"/>
      <c r="K41" s="3"/>
      <c r="AD41" s="1"/>
      <c r="AF41" s="1"/>
    </row>
    <row r="42" spans="1:32" ht="15" customHeight="1">
      <c r="A42" s="25" t="s">
        <v>49</v>
      </c>
      <c r="B42" s="3"/>
      <c r="C42" s="3"/>
      <c r="D42" s="3"/>
      <c r="E42" s="24"/>
      <c r="F42" s="3"/>
      <c r="G42" s="3"/>
      <c r="I42" s="3"/>
      <c r="J42" s="3"/>
      <c r="K42" s="3"/>
      <c r="AD42" s="1"/>
      <c r="AF42" s="1"/>
    </row>
    <row r="43" spans="1:32" ht="9" customHeight="1">
      <c r="A43" s="25"/>
      <c r="B43" s="3"/>
      <c r="C43" s="3"/>
      <c r="D43" s="3"/>
      <c r="E43" s="24"/>
      <c r="F43" s="3"/>
      <c r="G43" s="3"/>
      <c r="I43" s="3"/>
      <c r="J43" s="3"/>
      <c r="K43" s="3"/>
      <c r="AF43" s="1"/>
    </row>
    <row r="44" spans="1:32" ht="15" customHeight="1">
      <c r="A44" s="25" t="s">
        <v>54</v>
      </c>
      <c r="B44" s="3"/>
      <c r="C44" s="3"/>
      <c r="D44" s="3"/>
      <c r="E44" s="24"/>
      <c r="F44" s="3"/>
      <c r="G44" s="3"/>
      <c r="I44" s="3"/>
      <c r="J44" s="3"/>
      <c r="K44" s="3"/>
      <c r="AF44" s="145"/>
    </row>
    <row r="45" spans="1:32" ht="9" customHeight="1">
      <c r="A45" s="25"/>
      <c r="B45" s="3"/>
      <c r="C45" s="3"/>
      <c r="D45" s="3"/>
      <c r="E45" s="24"/>
      <c r="F45" s="3"/>
      <c r="G45" s="3"/>
      <c r="I45" s="3"/>
      <c r="J45" s="3"/>
      <c r="K45" s="3"/>
      <c r="AF45" s="1"/>
    </row>
    <row r="46" spans="1:32" ht="15" customHeight="1">
      <c r="A46" s="25" t="s">
        <v>53</v>
      </c>
      <c r="B46" s="3"/>
      <c r="C46" s="3"/>
      <c r="D46" s="3"/>
      <c r="E46" s="24"/>
      <c r="F46" s="3"/>
      <c r="G46" s="3"/>
      <c r="I46" s="3"/>
      <c r="J46" s="3"/>
      <c r="K46" s="3"/>
      <c r="AF46" s="145"/>
    </row>
    <row r="47" spans="1:32" ht="9" customHeight="1">
      <c r="A47" s="25"/>
      <c r="B47" s="3"/>
      <c r="C47" s="3"/>
      <c r="D47" s="3"/>
      <c r="E47" s="24"/>
      <c r="F47" s="3"/>
      <c r="G47" s="3"/>
      <c r="I47" s="3"/>
      <c r="J47" s="3"/>
      <c r="K47" s="3"/>
      <c r="AF47" s="145"/>
    </row>
    <row r="48" spans="1:32" ht="15" customHeight="1">
      <c r="A48" s="25" t="s">
        <v>205</v>
      </c>
      <c r="B48" s="3"/>
      <c r="C48" s="3"/>
      <c r="D48" s="3"/>
      <c r="E48" s="24"/>
      <c r="F48" s="3"/>
      <c r="G48" s="3"/>
      <c r="I48" s="3"/>
      <c r="J48" s="3"/>
      <c r="K48" s="3"/>
      <c r="AD48" s="48"/>
      <c r="AF48" s="145"/>
    </row>
    <row r="49" spans="2:32" ht="9" customHeight="1">
      <c r="B49" s="3"/>
      <c r="C49" s="3"/>
      <c r="D49" s="3"/>
      <c r="E49" s="24"/>
      <c r="F49" s="3"/>
      <c r="G49" s="3"/>
      <c r="I49" s="3"/>
      <c r="J49" s="3"/>
      <c r="K49" s="3"/>
      <c r="AC49" s="48"/>
      <c r="AF49" s="145"/>
    </row>
    <row r="50" spans="1:32" ht="15" customHeight="1">
      <c r="A50" s="25" t="s">
        <v>204</v>
      </c>
      <c r="B50" s="3"/>
      <c r="C50" s="3"/>
      <c r="D50" s="3"/>
      <c r="E50" s="24"/>
      <c r="F50" s="3"/>
      <c r="G50" s="3"/>
      <c r="I50" s="3"/>
      <c r="J50" s="3"/>
      <c r="K50" s="3"/>
      <c r="AC50" s="48"/>
      <c r="AF50" s="145"/>
    </row>
    <row r="51" spans="2:32" ht="9" customHeight="1">
      <c r="B51" s="3"/>
      <c r="C51" s="3"/>
      <c r="D51" s="3"/>
      <c r="E51" s="24"/>
      <c r="F51" s="3"/>
      <c r="G51" s="3"/>
      <c r="I51" s="3"/>
      <c r="J51" s="3"/>
      <c r="K51" s="3"/>
      <c r="AC51" s="48"/>
      <c r="AF51" s="145"/>
    </row>
    <row r="52" spans="1:32" ht="15" customHeight="1">
      <c r="A52" s="152" t="s">
        <v>109</v>
      </c>
      <c r="B52" s="3"/>
      <c r="C52" s="3"/>
      <c r="D52" s="3"/>
      <c r="E52" s="24"/>
      <c r="F52" s="3"/>
      <c r="G52" s="3"/>
      <c r="I52" s="3"/>
      <c r="J52" s="3"/>
      <c r="K52" s="3"/>
      <c r="AC52" s="48"/>
      <c r="AF52" s="1"/>
    </row>
    <row r="53" spans="1:32" ht="9" customHeight="1" thickBot="1">
      <c r="A53" s="26"/>
      <c r="B53" s="27"/>
      <c r="C53" s="27"/>
      <c r="D53" s="27"/>
      <c r="E53" s="28"/>
      <c r="F53" s="3"/>
      <c r="G53" s="3"/>
      <c r="I53" s="3"/>
      <c r="J53" s="3"/>
      <c r="K53" s="3"/>
      <c r="AF53" s="1"/>
    </row>
    <row r="54" ht="16.5" customHeight="1" thickTop="1">
      <c r="AF54" s="1"/>
    </row>
    <row r="55" ht="16.5" customHeight="1">
      <c r="AF55" s="145"/>
    </row>
    <row r="98" ht="13.5" customHeight="1"/>
    <row r="99" spans="32:34" ht="14.25" customHeight="1">
      <c r="AF99" s="390" t="s">
        <v>344</v>
      </c>
      <c r="AG99" s="390"/>
      <c r="AH99" s="390"/>
    </row>
    <row r="100" spans="32:34" ht="12.75" customHeight="1">
      <c r="AF100" s="142"/>
      <c r="AG100" s="142"/>
      <c r="AH100" s="142"/>
    </row>
    <row r="101" spans="32:34" ht="12.75">
      <c r="AF101" s="145" t="s">
        <v>100</v>
      </c>
      <c r="AG101" s="142"/>
      <c r="AH101" s="142"/>
    </row>
    <row r="102" spans="32:34" ht="12.75">
      <c r="AF102" s="145" t="s">
        <v>102</v>
      </c>
      <c r="AG102" s="142"/>
      <c r="AH102" s="142"/>
    </row>
    <row r="103" spans="32:34" ht="12.75">
      <c r="AF103" s="145" t="s">
        <v>336</v>
      </c>
      <c r="AG103" s="142"/>
      <c r="AH103" s="142"/>
    </row>
    <row r="104" spans="32:34" ht="12.75">
      <c r="AF104" s="145" t="s">
        <v>101</v>
      </c>
      <c r="AG104" s="142"/>
      <c r="AH104" s="142"/>
    </row>
    <row r="105" spans="32:34" ht="12.75">
      <c r="AF105" s="1" t="s">
        <v>340</v>
      </c>
      <c r="AG105" s="142"/>
      <c r="AH105" s="142"/>
    </row>
    <row r="106" spans="32:34" ht="12.75">
      <c r="AF106" s="145" t="s">
        <v>99</v>
      </c>
      <c r="AG106" s="142"/>
      <c r="AH106" s="142"/>
    </row>
    <row r="107" spans="32:34" ht="12.75">
      <c r="AF107" s="1" t="s">
        <v>342</v>
      </c>
      <c r="AG107" s="142"/>
      <c r="AH107" s="142"/>
    </row>
    <row r="108" spans="32:34" ht="12.75">
      <c r="AF108" s="1" t="s">
        <v>42</v>
      </c>
      <c r="AG108" s="142"/>
      <c r="AH108" s="142"/>
    </row>
    <row r="109" ht="12.75" customHeight="1">
      <c r="AF109" s="145" t="s">
        <v>339</v>
      </c>
    </row>
    <row r="110" ht="12.75">
      <c r="AF110" s="145" t="s">
        <v>97</v>
      </c>
    </row>
    <row r="111" ht="12.75">
      <c r="AF111" s="145" t="s">
        <v>48</v>
      </c>
    </row>
    <row r="112" ht="12.75">
      <c r="AF112" s="145" t="s">
        <v>103</v>
      </c>
    </row>
    <row r="113" ht="12.75">
      <c r="AF113" s="145" t="s">
        <v>341</v>
      </c>
    </row>
    <row r="114" ht="12.75">
      <c r="AF114" s="145" t="s">
        <v>45</v>
      </c>
    </row>
    <row r="115" ht="12.75">
      <c r="AF115" s="1" t="s">
        <v>343</v>
      </c>
    </row>
    <row r="116" ht="12.75">
      <c r="AF116" s="1" t="s">
        <v>44</v>
      </c>
    </row>
    <row r="117" ht="12.75">
      <c r="AF117" s="145" t="s">
        <v>113</v>
      </c>
    </row>
    <row r="118" ht="12.75" customHeight="1">
      <c r="AF118" s="1" t="s">
        <v>43</v>
      </c>
    </row>
    <row r="119" ht="12.75">
      <c r="AF119" s="1" t="s">
        <v>98</v>
      </c>
    </row>
    <row r="120" ht="12.75">
      <c r="AF120" s="145" t="s">
        <v>41</v>
      </c>
    </row>
    <row r="121" ht="12.75">
      <c r="AF121" s="1" t="s">
        <v>40</v>
      </c>
    </row>
    <row r="122" ht="12.75">
      <c r="AF122" s="1" t="s">
        <v>338</v>
      </c>
    </row>
    <row r="123" ht="12.75">
      <c r="AF123" s="1" t="s">
        <v>337</v>
      </c>
    </row>
    <row r="124" ht="12.75">
      <c r="AF124" s="1"/>
    </row>
    <row r="125" ht="12.75">
      <c r="AF125" s="145"/>
    </row>
    <row r="126" ht="12.75">
      <c r="AF126" s="145"/>
    </row>
    <row r="127" ht="12.75" customHeight="1"/>
  </sheetData>
  <sheetProtection/>
  <mergeCells count="10">
    <mergeCell ref="A2:M2"/>
    <mergeCell ref="F5:G5"/>
    <mergeCell ref="AF7:AH7"/>
    <mergeCell ref="A1:M1"/>
    <mergeCell ref="A3:M3"/>
    <mergeCell ref="D5:E5"/>
    <mergeCell ref="H5:I5"/>
    <mergeCell ref="L5:M5"/>
    <mergeCell ref="J5:K5"/>
    <mergeCell ref="O5:O6"/>
  </mergeCells>
  <dataValidations count="1">
    <dataValidation type="list" showInputMessage="1" showErrorMessage="1" sqref="A7:A36">
      <formula1>$AF$100:$AF$123</formula1>
    </dataValidation>
  </dataValidations>
  <printOptions/>
  <pageMargins left="0.5" right="0.5" top="0.73" bottom="1" header="0.27" footer="0.5"/>
  <pageSetup fitToHeight="1" fitToWidth="1" horizontalDpi="600" verticalDpi="600" orientation="landscape" scale="67" r:id="rId2"/>
  <headerFooter alignWithMargins="0">
    <oddFooter>&amp;RExpert/Investigators</oddFooter>
  </headerFooter>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AQ148"/>
  <sheetViews>
    <sheetView showGridLines="0" showZeros="0" zoomScalePageLayoutView="0" workbookViewId="0" topLeftCell="A1">
      <pane ySplit="12" topLeftCell="A13" activePane="bottomLeft" state="frozen"/>
      <selection pane="topLeft" activeCell="A1" sqref="A1"/>
      <selection pane="bottomLeft" activeCell="C5" sqref="C5:E5"/>
    </sheetView>
  </sheetViews>
  <sheetFormatPr defaultColWidth="9.140625" defaultRowHeight="12.75"/>
  <cols>
    <col min="1" max="1" width="10.57421875" style="0" customWidth="1"/>
    <col min="2" max="2" width="30.7109375" style="0" customWidth="1"/>
    <col min="3" max="3" width="9.7109375" style="0" customWidth="1"/>
    <col min="4" max="4" width="7.7109375" style="0" customWidth="1"/>
    <col min="5" max="5" width="9.57421875" style="0" customWidth="1"/>
    <col min="6" max="10" width="7.7109375" style="0" customWidth="1"/>
    <col min="11" max="16" width="8.7109375" style="0" customWidth="1"/>
    <col min="17" max="17" width="10.7109375" style="0" customWidth="1"/>
    <col min="32" max="32" width="21.8515625" style="0" customWidth="1"/>
  </cols>
  <sheetData>
    <row r="1" spans="1:19" s="84" customFormat="1" ht="18">
      <c r="A1" s="6"/>
      <c r="B1" s="770" t="str">
        <f>Header!A1</f>
        <v>EASTERN DISTRICT OF MICHIGAN</v>
      </c>
      <c r="C1" s="770"/>
      <c r="D1" s="770"/>
      <c r="E1" s="770"/>
      <c r="F1" s="770"/>
      <c r="G1" s="770"/>
      <c r="H1" s="770"/>
      <c r="I1" s="770"/>
      <c r="J1" s="770"/>
      <c r="K1" s="770"/>
      <c r="L1" s="770"/>
      <c r="M1" s="770"/>
      <c r="N1" s="770"/>
      <c r="O1" s="770"/>
      <c r="P1" s="770"/>
      <c r="Q1" s="770"/>
      <c r="R1" s="6"/>
      <c r="S1" s="6"/>
    </row>
    <row r="2" spans="1:19" s="84" customFormat="1" ht="18">
      <c r="A2" s="6"/>
      <c r="B2" s="770" t="s">
        <v>266</v>
      </c>
      <c r="C2" s="770"/>
      <c r="D2" s="770"/>
      <c r="E2" s="770"/>
      <c r="F2" s="770"/>
      <c r="G2" s="770"/>
      <c r="H2" s="770"/>
      <c r="I2" s="770"/>
      <c r="J2" s="770"/>
      <c r="K2" s="770"/>
      <c r="L2" s="770"/>
      <c r="M2" s="770"/>
      <c r="N2" s="770"/>
      <c r="O2" s="770"/>
      <c r="P2" s="770"/>
      <c r="Q2" s="770"/>
      <c r="R2" s="6"/>
      <c r="S2" s="6"/>
    </row>
    <row r="3" spans="1:16" ht="24.75" customHeight="1" thickBot="1">
      <c r="A3" s="174"/>
      <c r="B3" s="174" t="s">
        <v>74</v>
      </c>
      <c r="C3" s="774" t="str">
        <f>IF('Time Budget'!B6="","",'Time Budget'!B6)</f>
        <v>2:08-CR-20314</v>
      </c>
      <c r="D3" s="774"/>
      <c r="E3" s="716"/>
      <c r="F3" s="3"/>
      <c r="G3" s="97" t="s">
        <v>79</v>
      </c>
      <c r="H3" s="98"/>
      <c r="I3" s="99"/>
      <c r="J3" s="3"/>
      <c r="K3" s="3"/>
      <c r="L3" s="3"/>
      <c r="M3" s="3"/>
      <c r="N3" s="3"/>
      <c r="O3" s="3"/>
      <c r="P3" s="3"/>
    </row>
    <row r="4" spans="1:16" ht="15" customHeight="1" thickBot="1">
      <c r="A4" s="174"/>
      <c r="B4" s="174" t="s">
        <v>75</v>
      </c>
      <c r="C4" s="775" t="str">
        <f>IF('Time Budget'!B7="","",'Time Budget'!B7)</f>
        <v>USA v. Hamama</v>
      </c>
      <c r="D4" s="775"/>
      <c r="E4" s="776"/>
      <c r="F4" s="3"/>
      <c r="G4" s="99" t="s">
        <v>71</v>
      </c>
      <c r="H4" s="99"/>
      <c r="I4" s="99"/>
      <c r="J4" s="3"/>
      <c r="K4" s="3"/>
      <c r="L4" s="3"/>
      <c r="M4" s="3"/>
      <c r="N4" s="3"/>
      <c r="O4" s="3"/>
      <c r="P4" s="3"/>
    </row>
    <row r="5" spans="1:18" ht="14.25" customHeight="1" thickBot="1">
      <c r="A5" s="174"/>
      <c r="B5" s="174" t="s">
        <v>78</v>
      </c>
      <c r="C5" s="772"/>
      <c r="D5" s="772"/>
      <c r="E5" s="773"/>
      <c r="F5" s="3"/>
      <c r="G5" s="3"/>
      <c r="H5" s="3"/>
      <c r="I5" s="3"/>
      <c r="J5" s="3"/>
      <c r="K5" s="3"/>
      <c r="L5" s="3"/>
      <c r="M5" s="3"/>
      <c r="N5" s="3"/>
      <c r="O5" s="3"/>
      <c r="P5" s="3"/>
      <c r="Q5" s="3"/>
      <c r="R5" s="3"/>
    </row>
    <row r="6" spans="1:18" ht="33.75" customHeight="1" thickBot="1">
      <c r="A6" s="20"/>
      <c r="B6" s="553" t="s">
        <v>370</v>
      </c>
      <c r="C6" s="556">
        <f>IF(Header!C30="","",Header!C30)</f>
      </c>
      <c r="D6" s="554" t="s">
        <v>372</v>
      </c>
      <c r="E6" s="557">
        <f>IF(Header!C32="","",Header!C32)</f>
      </c>
      <c r="F6" s="552"/>
      <c r="H6" s="5"/>
      <c r="I6" s="5"/>
      <c r="J6" s="5"/>
      <c r="K6" s="5"/>
      <c r="L6" s="3"/>
      <c r="M6" s="3"/>
      <c r="N6" s="3"/>
      <c r="O6" s="3"/>
      <c r="P6" s="3"/>
      <c r="Q6" s="3"/>
      <c r="R6" s="3"/>
    </row>
    <row r="7" spans="1:17" ht="180" customHeight="1" thickBot="1">
      <c r="A7" s="336" t="s">
        <v>139</v>
      </c>
      <c r="B7" s="336" t="s">
        <v>369</v>
      </c>
      <c r="C7" s="337" t="str">
        <f>'Time Budget'!$A12</f>
        <v>Arraignment and or Plea (15a)</v>
      </c>
      <c r="D7" s="337" t="str">
        <f>'Time Budget'!$A13</f>
        <v>Bail and Detention Hearings (15b)</v>
      </c>
      <c r="E7" s="337" t="str">
        <f>'Time Budget'!$A14</f>
        <v>Motion Hearings (15c)</v>
      </c>
      <c r="F7" s="337" t="str">
        <f>'Time Budget'!$A15</f>
        <v>Trial (15d)</v>
      </c>
      <c r="G7" s="338" t="str">
        <f>'Time Budget'!$A16</f>
        <v>Sentencing Hearings (15e)</v>
      </c>
      <c r="H7" s="337" t="str">
        <f>'Time Budget'!$A17</f>
        <v>Revocation Hearings (15f)</v>
      </c>
      <c r="I7" s="337" t="str">
        <f>'Time Budget'!$A18</f>
        <v>Appeals Court (15g)</v>
      </c>
      <c r="J7" s="337" t="str">
        <f>'Time Budget'!$A19</f>
        <v>Other (15h)</v>
      </c>
      <c r="K7" s="338" t="str">
        <f>'Time Budget'!$A20</f>
        <v>Interviews and Conferences (16a)</v>
      </c>
      <c r="L7" s="338" t="str">
        <f>'Time Budget'!$A21</f>
        <v>Obtaining and Reviewing Records (16b)</v>
      </c>
      <c r="M7" s="338" t="str">
        <f>'Time Budget'!$A22</f>
        <v>Legal Research and Brief Writing (16c)</v>
      </c>
      <c r="N7" s="338" t="str">
        <f>'Time Budget'!$A23</f>
        <v>Investigative and Other Work (16e)</v>
      </c>
      <c r="O7" s="338" t="str">
        <f>'Time Budget'!$A24</f>
        <v>Amendments to Budget (16e)</v>
      </c>
      <c r="P7" s="339" t="s">
        <v>353</v>
      </c>
      <c r="Q7" s="36" t="s">
        <v>141</v>
      </c>
    </row>
    <row r="8" spans="1:18" ht="15.75" customHeight="1">
      <c r="A8" s="8"/>
      <c r="B8" s="8" t="s">
        <v>115</v>
      </c>
      <c r="C8" s="619">
        <f>'Time Budget'!$C$12</f>
        <v>0</v>
      </c>
      <c r="D8" s="619">
        <f>'Time Budget'!$C$13</f>
        <v>0</v>
      </c>
      <c r="E8" s="619">
        <f>'Time Budget'!$C$14</f>
        <v>0</v>
      </c>
      <c r="F8" s="619">
        <f>'Time Budget'!$C$15</f>
        <v>84</v>
      </c>
      <c r="G8" s="619">
        <f>'Time Budget'!$C$16</f>
        <v>12</v>
      </c>
      <c r="H8" s="619">
        <f>'Time Budget'!$C$17</f>
        <v>0</v>
      </c>
      <c r="I8" s="619">
        <f>'Time Budget'!$C$18</f>
        <v>0</v>
      </c>
      <c r="J8" s="619">
        <f>'Time Budget'!$C$19</f>
        <v>12</v>
      </c>
      <c r="K8" s="619">
        <f>'Time Budget'!$C$20</f>
        <v>40</v>
      </c>
      <c r="L8" s="619">
        <f>'Time Budget'!$C$21</f>
        <v>0</v>
      </c>
      <c r="M8" s="619">
        <f>'Time Budget'!$C$22</f>
        <v>6</v>
      </c>
      <c r="N8" s="619">
        <f>'Time Budget'!$C$23</f>
        <v>6</v>
      </c>
      <c r="O8" s="619">
        <f>'Time Budget'!$C$24</f>
        <v>0</v>
      </c>
      <c r="P8" s="620">
        <f>'Travel Budget'!F26</f>
        <v>14</v>
      </c>
      <c r="Q8" s="621">
        <f>SUM(C8:P8)</f>
        <v>174</v>
      </c>
      <c r="R8" s="7"/>
    </row>
    <row r="9" spans="1:18" ht="15.75" customHeight="1">
      <c r="A9" s="8"/>
      <c r="B9" s="8" t="s">
        <v>116</v>
      </c>
      <c r="C9" s="619">
        <f>Secrets!$B$115+Timesheet!$C$126+Timesheet!$C$128</f>
        <v>0</v>
      </c>
      <c r="D9" s="619">
        <f>Secrets!$C$115+Timesheet!$D$126+Timesheet!$D$128</f>
        <v>0</v>
      </c>
      <c r="E9" s="619">
        <f>Secrets!$D$115+Timesheet!$E$126+Timesheet!$E$128</f>
        <v>0</v>
      </c>
      <c r="F9" s="619">
        <f>Secrets!$E$115+Timesheet!$F$126+Timesheet!$F$128</f>
        <v>33.2</v>
      </c>
      <c r="G9" s="619">
        <f>Secrets!$F$115+Timesheet!$G$126+Timesheet!$G$128</f>
        <v>0</v>
      </c>
      <c r="H9" s="619">
        <f>Secrets!$G$115+Timesheet!$H$126+Timesheet!$H$128</f>
        <v>0</v>
      </c>
      <c r="I9" s="619">
        <f>Secrets!$H$115+Timesheet!$I$126+Timesheet!$I$128</f>
        <v>0</v>
      </c>
      <c r="J9" s="619">
        <f>Secrets!$I$115+Timesheet!$J$126+Timesheet!$J$128</f>
        <v>7.4</v>
      </c>
      <c r="K9" s="619">
        <f>Secrets!$J$115+Timesheet!$K$126+Timesheet!$K$128</f>
        <v>24.9</v>
      </c>
      <c r="L9" s="619">
        <f>Secrets!$K$115+Timesheet!$L$126+Timesheet!$L$128</f>
        <v>0</v>
      </c>
      <c r="M9" s="619">
        <f>Secrets!$L$115+Timesheet!$M$126+Timesheet!$M$128</f>
        <v>4</v>
      </c>
      <c r="N9" s="619">
        <f>Secrets!$M$115+Timesheet!$N$126+Timesheet!$N$128</f>
        <v>14.8</v>
      </c>
      <c r="O9" s="619">
        <f>Secrets!$N$115+Timesheet!$O$126+Timesheet!$O$128</f>
        <v>0</v>
      </c>
      <c r="P9" s="620">
        <f>Secrets!$O$115+Timesheet!$P$126+Timesheet!$P$128</f>
        <v>10</v>
      </c>
      <c r="Q9" s="622">
        <f>SUM(C9:P9)</f>
        <v>94.3</v>
      </c>
      <c r="R9" s="7"/>
    </row>
    <row r="10" spans="1:43" ht="15.75" customHeight="1">
      <c r="A10" s="9"/>
      <c r="B10" s="9" t="s">
        <v>346</v>
      </c>
      <c r="C10" s="619">
        <f>'Time Budget'!$E$12</f>
        <v>0</v>
      </c>
      <c r="D10" s="619">
        <f>'Time Budget'!$E$13</f>
        <v>0</v>
      </c>
      <c r="E10" s="619">
        <f>'Time Budget'!$E$14</f>
        <v>0</v>
      </c>
      <c r="F10" s="619">
        <f>'Time Budget'!$E$15</f>
        <v>0</v>
      </c>
      <c r="G10" s="619">
        <f>'Time Budget'!$E$16</f>
        <v>0</v>
      </c>
      <c r="H10" s="619">
        <f>'Time Budget'!$E$17</f>
        <v>0</v>
      </c>
      <c r="I10" s="619">
        <f>'Time Budget'!$E$18</f>
        <v>0</v>
      </c>
      <c r="J10" s="619">
        <f>'Time Budget'!$E$19</f>
        <v>0</v>
      </c>
      <c r="K10" s="619">
        <f>'Time Budget'!$E$20</f>
        <v>0</v>
      </c>
      <c r="L10" s="619">
        <f>'Time Budget'!$E$21</f>
        <v>0</v>
      </c>
      <c r="M10" s="619">
        <f>'Time Budget'!$E$22</f>
        <v>0</v>
      </c>
      <c r="N10" s="619">
        <f>'Time Budget'!$E$23</f>
        <v>0</v>
      </c>
      <c r="O10" s="619">
        <f>'Time Budget'!$E$24</f>
        <v>0</v>
      </c>
      <c r="P10" s="620">
        <f>'Travel Budget'!$G$26</f>
        <v>0</v>
      </c>
      <c r="Q10" s="623">
        <f>SUM(C10:P10)</f>
        <v>0</v>
      </c>
      <c r="AH10" s="226"/>
      <c r="AI10" s="226"/>
      <c r="AJ10" s="226"/>
      <c r="AK10" s="226"/>
      <c r="AL10" s="226"/>
      <c r="AM10" s="226"/>
      <c r="AN10" s="226"/>
      <c r="AO10" s="226"/>
      <c r="AP10" s="226"/>
      <c r="AQ10" s="226"/>
    </row>
    <row r="11" spans="1:43" ht="15.75" customHeight="1">
      <c r="A11" s="96"/>
      <c r="B11" s="96" t="s">
        <v>347</v>
      </c>
      <c r="C11" s="624">
        <f>Secrets!$B$116</f>
        <v>0</v>
      </c>
      <c r="D11" s="625">
        <f>Secrets!$C$116</f>
        <v>0</v>
      </c>
      <c r="E11" s="625">
        <f>Secrets!$D$116</f>
        <v>0</v>
      </c>
      <c r="F11" s="625">
        <f>Secrets!$E$116</f>
        <v>0</v>
      </c>
      <c r="G11" s="625">
        <f>Secrets!$F$116</f>
        <v>0</v>
      </c>
      <c r="H11" s="625">
        <f>Secrets!$G$116</f>
        <v>0</v>
      </c>
      <c r="I11" s="625">
        <f>Secrets!$H$116</f>
        <v>0</v>
      </c>
      <c r="J11" s="625">
        <f>Secrets!$I$116</f>
        <v>0</v>
      </c>
      <c r="K11" s="625">
        <f>Secrets!$J$116</f>
        <v>0</v>
      </c>
      <c r="L11" s="626">
        <f>Secrets!$K$116</f>
        <v>0</v>
      </c>
      <c r="M11" s="626">
        <f>Secrets!$L$116</f>
        <v>0</v>
      </c>
      <c r="N11" s="626">
        <f>Secrets!$M$116</f>
        <v>0</v>
      </c>
      <c r="O11" s="626">
        <f>Secrets!$N$116</f>
        <v>0</v>
      </c>
      <c r="P11" s="626">
        <f>Secrets!$O$116</f>
        <v>0</v>
      </c>
      <c r="Q11" s="623">
        <f>SUM(C11:P11)</f>
        <v>0</v>
      </c>
      <c r="AH11" s="226"/>
      <c r="AI11" s="226"/>
      <c r="AJ11" s="226"/>
      <c r="AK11" s="226"/>
      <c r="AL11" s="226"/>
      <c r="AM11" s="226"/>
      <c r="AN11" s="226"/>
      <c r="AO11" s="226"/>
      <c r="AP11" s="226"/>
      <c r="AQ11" s="226"/>
    </row>
    <row r="12" spans="1:43" ht="15.75" customHeight="1" thickBot="1">
      <c r="A12" s="10"/>
      <c r="B12" s="10" t="s">
        <v>175</v>
      </c>
      <c r="C12" s="627">
        <f>C8+C10-C9-C11</f>
        <v>0</v>
      </c>
      <c r="D12" s="627">
        <f aca="true" t="shared" si="0" ref="D12:P12">D8+D10-D9-D11</f>
        <v>0</v>
      </c>
      <c r="E12" s="627">
        <f t="shared" si="0"/>
        <v>0</v>
      </c>
      <c r="F12" s="627">
        <f t="shared" si="0"/>
        <v>50.8</v>
      </c>
      <c r="G12" s="627">
        <f t="shared" si="0"/>
        <v>12</v>
      </c>
      <c r="H12" s="627">
        <f t="shared" si="0"/>
        <v>0</v>
      </c>
      <c r="I12" s="627">
        <f t="shared" si="0"/>
        <v>0</v>
      </c>
      <c r="J12" s="627">
        <f t="shared" si="0"/>
        <v>4.6</v>
      </c>
      <c r="K12" s="627">
        <f t="shared" si="0"/>
        <v>15.1</v>
      </c>
      <c r="L12" s="627">
        <f>L8+L10-L9-L11</f>
        <v>0</v>
      </c>
      <c r="M12" s="627">
        <f t="shared" si="0"/>
        <v>2</v>
      </c>
      <c r="N12" s="627">
        <f t="shared" si="0"/>
        <v>-8.8</v>
      </c>
      <c r="O12" s="627">
        <f t="shared" si="0"/>
        <v>0</v>
      </c>
      <c r="P12" s="627">
        <f t="shared" si="0"/>
        <v>4</v>
      </c>
      <c r="Q12" s="628">
        <f>Q8+Q10-Q9-Q11</f>
        <v>79.7</v>
      </c>
      <c r="R12" s="7"/>
      <c r="AH12" s="226"/>
      <c r="AI12" s="226"/>
      <c r="AJ12" s="226"/>
      <c r="AK12" s="226"/>
      <c r="AL12" s="226"/>
      <c r="AM12" s="226"/>
      <c r="AN12" s="226"/>
      <c r="AO12" s="226"/>
      <c r="AP12" s="226"/>
      <c r="AQ12" s="226"/>
    </row>
    <row r="13" spans="1:43" ht="12.75">
      <c r="A13" s="340"/>
      <c r="B13" s="559"/>
      <c r="C13" s="629"/>
      <c r="D13" s="629"/>
      <c r="E13" s="629"/>
      <c r="F13" s="629"/>
      <c r="G13" s="629"/>
      <c r="H13" s="629"/>
      <c r="I13" s="629"/>
      <c r="J13" s="629"/>
      <c r="K13" s="629"/>
      <c r="L13" s="630"/>
      <c r="M13" s="630"/>
      <c r="N13" s="630"/>
      <c r="O13" s="630"/>
      <c r="P13" s="630"/>
      <c r="Q13" s="631">
        <f>SUM(C13:P13)</f>
        <v>0</v>
      </c>
      <c r="AH13" s="226"/>
      <c r="AI13" s="226"/>
      <c r="AJ13" s="226"/>
      <c r="AK13" s="226"/>
      <c r="AL13" s="226"/>
      <c r="AM13" s="226"/>
      <c r="AN13" s="226"/>
      <c r="AO13" s="226"/>
      <c r="AP13" s="226"/>
      <c r="AQ13" s="226"/>
    </row>
    <row r="14" spans="1:43" ht="12.75">
      <c r="A14" s="340"/>
      <c r="B14" s="559"/>
      <c r="C14" s="632"/>
      <c r="D14" s="632"/>
      <c r="E14" s="632"/>
      <c r="F14" s="632"/>
      <c r="G14" s="632"/>
      <c r="H14" s="632"/>
      <c r="I14" s="632"/>
      <c r="J14" s="632"/>
      <c r="K14" s="632"/>
      <c r="L14" s="633"/>
      <c r="M14" s="633"/>
      <c r="N14" s="633"/>
      <c r="O14" s="633"/>
      <c r="P14" s="633"/>
      <c r="Q14" s="634">
        <f>SUM(C14:P14)</f>
        <v>0</v>
      </c>
      <c r="AH14" s="198"/>
      <c r="AI14" s="198"/>
      <c r="AJ14" s="198"/>
      <c r="AK14" s="198"/>
      <c r="AL14" s="198"/>
      <c r="AM14" s="198"/>
      <c r="AN14" s="198"/>
      <c r="AO14" s="198"/>
      <c r="AP14" s="198"/>
      <c r="AQ14" s="198"/>
    </row>
    <row r="15" spans="1:17" ht="12.75">
      <c r="A15" s="340"/>
      <c r="B15" s="559"/>
      <c r="C15" s="632"/>
      <c r="D15" s="632"/>
      <c r="E15" s="632"/>
      <c r="F15" s="632"/>
      <c r="G15" s="632"/>
      <c r="H15" s="632"/>
      <c r="I15" s="632"/>
      <c r="J15" s="632"/>
      <c r="K15" s="632"/>
      <c r="L15" s="633"/>
      <c r="M15" s="633"/>
      <c r="N15" s="633"/>
      <c r="O15" s="633"/>
      <c r="P15" s="633"/>
      <c r="Q15" s="634">
        <f aca="true" t="shared" si="1" ref="Q15:Q22">SUM(C15:P15)</f>
        <v>0</v>
      </c>
    </row>
    <row r="16" spans="1:17" ht="12.75">
      <c r="A16" s="340"/>
      <c r="B16" s="559"/>
      <c r="C16" s="632"/>
      <c r="D16" s="632"/>
      <c r="E16" s="632"/>
      <c r="F16" s="632"/>
      <c r="G16" s="632"/>
      <c r="H16" s="632"/>
      <c r="I16" s="632"/>
      <c r="J16" s="632"/>
      <c r="K16" s="632"/>
      <c r="L16" s="633"/>
      <c r="M16" s="633"/>
      <c r="N16" s="633"/>
      <c r="O16" s="633"/>
      <c r="P16" s="633"/>
      <c r="Q16" s="634">
        <f t="shared" si="1"/>
        <v>0</v>
      </c>
    </row>
    <row r="17" spans="1:43" ht="12.75">
      <c r="A17" s="340"/>
      <c r="B17" s="559"/>
      <c r="C17" s="632"/>
      <c r="D17" s="632"/>
      <c r="E17" s="632"/>
      <c r="F17" s="635"/>
      <c r="G17" s="632"/>
      <c r="H17" s="632"/>
      <c r="I17" s="632"/>
      <c r="J17" s="632"/>
      <c r="K17" s="632"/>
      <c r="L17" s="633"/>
      <c r="M17" s="633"/>
      <c r="N17" s="633"/>
      <c r="O17" s="633"/>
      <c r="P17" s="633"/>
      <c r="Q17" s="634">
        <f t="shared" si="1"/>
        <v>0</v>
      </c>
      <c r="AH17" s="100"/>
      <c r="AI17" s="100"/>
      <c r="AJ17" s="100"/>
      <c r="AK17" s="100"/>
      <c r="AL17" s="100"/>
      <c r="AM17" s="100"/>
      <c r="AN17" s="100"/>
      <c r="AO17" s="100"/>
      <c r="AP17" s="100"/>
      <c r="AQ17" s="100"/>
    </row>
    <row r="18" spans="1:17" ht="12.75">
      <c r="A18" s="341"/>
      <c r="B18" s="560"/>
      <c r="C18" s="632"/>
      <c r="D18" s="632"/>
      <c r="E18" s="632"/>
      <c r="F18" s="632"/>
      <c r="G18" s="632"/>
      <c r="H18" s="632"/>
      <c r="I18" s="632"/>
      <c r="J18" s="632"/>
      <c r="K18" s="632"/>
      <c r="L18" s="633"/>
      <c r="M18" s="633"/>
      <c r="N18" s="633"/>
      <c r="O18" s="633"/>
      <c r="P18" s="633"/>
      <c r="Q18" s="634">
        <f t="shared" si="1"/>
        <v>0</v>
      </c>
    </row>
    <row r="19" spans="1:17" ht="12.75">
      <c r="A19" s="341"/>
      <c r="B19" s="560"/>
      <c r="C19" s="632"/>
      <c r="D19" s="632"/>
      <c r="E19" s="632"/>
      <c r="F19" s="632"/>
      <c r="G19" s="632"/>
      <c r="H19" s="632"/>
      <c r="I19" s="632"/>
      <c r="J19" s="632"/>
      <c r="K19" s="632"/>
      <c r="L19" s="633"/>
      <c r="M19" s="633"/>
      <c r="N19" s="633"/>
      <c r="O19" s="633"/>
      <c r="P19" s="633"/>
      <c r="Q19" s="634">
        <f t="shared" si="1"/>
        <v>0</v>
      </c>
    </row>
    <row r="20" spans="1:17" ht="12.75">
      <c r="A20" s="341"/>
      <c r="B20" s="560"/>
      <c r="C20" s="632"/>
      <c r="D20" s="632"/>
      <c r="E20" s="632"/>
      <c r="F20" s="632"/>
      <c r="G20" s="632"/>
      <c r="H20" s="632"/>
      <c r="I20" s="632"/>
      <c r="J20" s="632"/>
      <c r="K20" s="632"/>
      <c r="L20" s="633"/>
      <c r="M20" s="633"/>
      <c r="N20" s="633"/>
      <c r="O20" s="633"/>
      <c r="P20" s="633"/>
      <c r="Q20" s="634">
        <f t="shared" si="1"/>
        <v>0</v>
      </c>
    </row>
    <row r="21" spans="1:17" ht="12.75">
      <c r="A21" s="341"/>
      <c r="B21" s="560"/>
      <c r="C21" s="632"/>
      <c r="D21" s="632"/>
      <c r="E21" s="632"/>
      <c r="F21" s="632"/>
      <c r="G21" s="632"/>
      <c r="H21" s="632"/>
      <c r="I21" s="632"/>
      <c r="J21" s="632"/>
      <c r="K21" s="632"/>
      <c r="L21" s="633"/>
      <c r="M21" s="633"/>
      <c r="N21" s="633"/>
      <c r="O21" s="633"/>
      <c r="P21" s="633"/>
      <c r="Q21" s="634">
        <f t="shared" si="1"/>
        <v>0</v>
      </c>
    </row>
    <row r="22" spans="1:17" ht="12.75">
      <c r="A22" s="341"/>
      <c r="B22" s="560"/>
      <c r="C22" s="632"/>
      <c r="D22" s="632"/>
      <c r="E22" s="632"/>
      <c r="F22" s="632"/>
      <c r="G22" s="632"/>
      <c r="H22" s="632"/>
      <c r="I22" s="632"/>
      <c r="J22" s="632"/>
      <c r="K22" s="632"/>
      <c r="L22" s="633"/>
      <c r="M22" s="633"/>
      <c r="N22" s="633"/>
      <c r="O22" s="633"/>
      <c r="P22" s="633"/>
      <c r="Q22" s="634">
        <f t="shared" si="1"/>
        <v>0</v>
      </c>
    </row>
    <row r="23" spans="1:17" ht="12.75">
      <c r="A23" s="341"/>
      <c r="B23" s="560"/>
      <c r="C23" s="636"/>
      <c r="D23" s="636"/>
      <c r="E23" s="636"/>
      <c r="F23" s="636"/>
      <c r="G23" s="636"/>
      <c r="H23" s="636"/>
      <c r="I23" s="636"/>
      <c r="J23" s="636"/>
      <c r="K23" s="636"/>
      <c r="L23" s="637"/>
      <c r="M23" s="637"/>
      <c r="N23" s="637"/>
      <c r="O23" s="637"/>
      <c r="P23" s="637"/>
      <c r="Q23" s="638">
        <f>SUM(C23:P23)</f>
        <v>0</v>
      </c>
    </row>
    <row r="24" spans="1:17" ht="12.75">
      <c r="A24" s="341"/>
      <c r="B24" s="560"/>
      <c r="C24" s="636"/>
      <c r="D24" s="636"/>
      <c r="E24" s="636"/>
      <c r="F24" s="636"/>
      <c r="G24" s="636"/>
      <c r="H24" s="636"/>
      <c r="I24" s="636"/>
      <c r="J24" s="636"/>
      <c r="K24" s="636"/>
      <c r="L24" s="637"/>
      <c r="M24" s="637"/>
      <c r="N24" s="637"/>
      <c r="O24" s="637"/>
      <c r="P24" s="637"/>
      <c r="Q24" s="638">
        <f>SUM(C24:P24)</f>
        <v>0</v>
      </c>
    </row>
    <row r="25" spans="1:17" ht="12.75">
      <c r="A25" s="341"/>
      <c r="B25" s="560"/>
      <c r="C25" s="636"/>
      <c r="D25" s="636"/>
      <c r="E25" s="636"/>
      <c r="F25" s="636"/>
      <c r="G25" s="636"/>
      <c r="H25" s="636"/>
      <c r="I25" s="636"/>
      <c r="J25" s="636"/>
      <c r="K25" s="636"/>
      <c r="L25" s="637"/>
      <c r="M25" s="637"/>
      <c r="N25" s="637"/>
      <c r="O25" s="637"/>
      <c r="P25" s="637"/>
      <c r="Q25" s="638">
        <f>SUM(C25:P25)</f>
        <v>0</v>
      </c>
    </row>
    <row r="26" spans="1:17" ht="12.75" hidden="1">
      <c r="A26" s="341"/>
      <c r="B26" s="560"/>
      <c r="C26" s="632"/>
      <c r="D26" s="632"/>
      <c r="E26" s="632"/>
      <c r="F26" s="632"/>
      <c r="G26" s="632"/>
      <c r="H26" s="632"/>
      <c r="I26" s="632"/>
      <c r="J26" s="632"/>
      <c r="K26" s="632"/>
      <c r="L26" s="633"/>
      <c r="M26" s="633"/>
      <c r="N26" s="633"/>
      <c r="O26" s="633"/>
      <c r="P26" s="633"/>
      <c r="Q26" s="634">
        <f>SUM(C26:P26)</f>
        <v>0</v>
      </c>
    </row>
    <row r="27" spans="1:17" ht="12.75" hidden="1">
      <c r="A27" s="341"/>
      <c r="B27" s="560"/>
      <c r="C27" s="632"/>
      <c r="D27" s="632"/>
      <c r="E27" s="632"/>
      <c r="F27" s="632"/>
      <c r="G27" s="632"/>
      <c r="H27" s="632"/>
      <c r="I27" s="632"/>
      <c r="J27" s="632"/>
      <c r="K27" s="632"/>
      <c r="L27" s="633"/>
      <c r="M27" s="633"/>
      <c r="N27" s="633"/>
      <c r="O27" s="633"/>
      <c r="P27" s="633"/>
      <c r="Q27" s="634">
        <f>SUM(C27:P27)</f>
        <v>0</v>
      </c>
    </row>
    <row r="28" spans="1:17" ht="12.75" hidden="1">
      <c r="A28" s="341"/>
      <c r="B28" s="560"/>
      <c r="C28" s="632"/>
      <c r="D28" s="632"/>
      <c r="E28" s="632"/>
      <c r="F28" s="632"/>
      <c r="G28" s="632"/>
      <c r="H28" s="632"/>
      <c r="I28" s="632"/>
      <c r="J28" s="632"/>
      <c r="K28" s="632"/>
      <c r="L28" s="633"/>
      <c r="M28" s="633"/>
      <c r="N28" s="633"/>
      <c r="O28" s="633"/>
      <c r="P28" s="633"/>
      <c r="Q28" s="634">
        <f aca="true" t="shared" si="2" ref="Q28:Q125">SUM(C28:P28)</f>
        <v>0</v>
      </c>
    </row>
    <row r="29" spans="1:17" ht="12.75" hidden="1">
      <c r="A29" s="341"/>
      <c r="B29" s="560"/>
      <c r="C29" s="632"/>
      <c r="D29" s="632"/>
      <c r="E29" s="632"/>
      <c r="F29" s="632"/>
      <c r="G29" s="632"/>
      <c r="H29" s="632"/>
      <c r="I29" s="632"/>
      <c r="J29" s="632"/>
      <c r="K29" s="632"/>
      <c r="L29" s="633"/>
      <c r="M29" s="633"/>
      <c r="N29" s="633"/>
      <c r="O29" s="633"/>
      <c r="P29" s="633"/>
      <c r="Q29" s="634">
        <f t="shared" si="2"/>
        <v>0</v>
      </c>
    </row>
    <row r="30" spans="1:17" ht="12.75" hidden="1">
      <c r="A30" s="341"/>
      <c r="B30" s="560"/>
      <c r="C30" s="632"/>
      <c r="D30" s="632"/>
      <c r="E30" s="632"/>
      <c r="F30" s="632"/>
      <c r="G30" s="632"/>
      <c r="H30" s="632"/>
      <c r="I30" s="632"/>
      <c r="J30" s="632"/>
      <c r="K30" s="632"/>
      <c r="L30" s="633"/>
      <c r="M30" s="633"/>
      <c r="N30" s="633"/>
      <c r="O30" s="633"/>
      <c r="P30" s="633"/>
      <c r="Q30" s="634">
        <f t="shared" si="2"/>
        <v>0</v>
      </c>
    </row>
    <row r="31" spans="1:17" ht="12.75" hidden="1">
      <c r="A31" s="341"/>
      <c r="B31" s="560"/>
      <c r="C31" s="632"/>
      <c r="D31" s="632"/>
      <c r="E31" s="632"/>
      <c r="F31" s="632"/>
      <c r="G31" s="632"/>
      <c r="H31" s="632"/>
      <c r="I31" s="632"/>
      <c r="J31" s="632"/>
      <c r="K31" s="632"/>
      <c r="L31" s="633"/>
      <c r="M31" s="633"/>
      <c r="N31" s="633"/>
      <c r="O31" s="633"/>
      <c r="P31" s="633"/>
      <c r="Q31" s="634">
        <f t="shared" si="2"/>
        <v>0</v>
      </c>
    </row>
    <row r="32" spans="1:17" ht="12.75" hidden="1">
      <c r="A32" s="341"/>
      <c r="B32" s="560"/>
      <c r="C32" s="632"/>
      <c r="D32" s="632"/>
      <c r="E32" s="632"/>
      <c r="F32" s="632"/>
      <c r="G32" s="632"/>
      <c r="H32" s="632"/>
      <c r="I32" s="632"/>
      <c r="J32" s="632"/>
      <c r="K32" s="632"/>
      <c r="L32" s="633"/>
      <c r="M32" s="633"/>
      <c r="N32" s="633"/>
      <c r="O32" s="633"/>
      <c r="P32" s="633"/>
      <c r="Q32" s="634">
        <f t="shared" si="2"/>
        <v>0</v>
      </c>
    </row>
    <row r="33" spans="1:17" ht="12.75" hidden="1">
      <c r="A33" s="341"/>
      <c r="B33" s="560"/>
      <c r="C33" s="632"/>
      <c r="D33" s="632"/>
      <c r="E33" s="632"/>
      <c r="F33" s="632"/>
      <c r="G33" s="632"/>
      <c r="H33" s="632"/>
      <c r="I33" s="632"/>
      <c r="J33" s="632"/>
      <c r="K33" s="632"/>
      <c r="L33" s="633"/>
      <c r="M33" s="633"/>
      <c r="N33" s="633"/>
      <c r="O33" s="633"/>
      <c r="P33" s="633"/>
      <c r="Q33" s="634">
        <f t="shared" si="2"/>
        <v>0</v>
      </c>
    </row>
    <row r="34" spans="1:17" ht="12.75" hidden="1">
      <c r="A34" s="341"/>
      <c r="B34" s="560"/>
      <c r="C34" s="632"/>
      <c r="D34" s="632"/>
      <c r="E34" s="632"/>
      <c r="F34" s="632"/>
      <c r="G34" s="632"/>
      <c r="H34" s="632"/>
      <c r="I34" s="632"/>
      <c r="J34" s="632"/>
      <c r="K34" s="632"/>
      <c r="L34" s="633"/>
      <c r="M34" s="633"/>
      <c r="N34" s="633"/>
      <c r="O34" s="633"/>
      <c r="P34" s="633"/>
      <c r="Q34" s="634">
        <f t="shared" si="2"/>
        <v>0</v>
      </c>
    </row>
    <row r="35" spans="1:17" ht="12.75" hidden="1">
      <c r="A35" s="341"/>
      <c r="B35" s="560"/>
      <c r="C35" s="632"/>
      <c r="D35" s="632"/>
      <c r="E35" s="632"/>
      <c r="F35" s="632"/>
      <c r="G35" s="632"/>
      <c r="H35" s="632"/>
      <c r="I35" s="632"/>
      <c r="J35" s="632"/>
      <c r="K35" s="632"/>
      <c r="L35" s="633"/>
      <c r="M35" s="633"/>
      <c r="N35" s="633"/>
      <c r="O35" s="633"/>
      <c r="P35" s="633"/>
      <c r="Q35" s="634">
        <f t="shared" si="2"/>
        <v>0</v>
      </c>
    </row>
    <row r="36" spans="1:17" ht="12.75" hidden="1">
      <c r="A36" s="341"/>
      <c r="B36" s="560"/>
      <c r="C36" s="632"/>
      <c r="D36" s="632"/>
      <c r="E36" s="632"/>
      <c r="F36" s="632"/>
      <c r="G36" s="632"/>
      <c r="H36" s="632"/>
      <c r="I36" s="632"/>
      <c r="J36" s="632"/>
      <c r="K36" s="632"/>
      <c r="L36" s="633"/>
      <c r="M36" s="633"/>
      <c r="N36" s="633"/>
      <c r="O36" s="633"/>
      <c r="P36" s="633"/>
      <c r="Q36" s="634">
        <f t="shared" si="2"/>
        <v>0</v>
      </c>
    </row>
    <row r="37" spans="1:17" ht="12.75" hidden="1">
      <c r="A37" s="341"/>
      <c r="B37" s="560"/>
      <c r="C37" s="632"/>
      <c r="D37" s="632"/>
      <c r="E37" s="632"/>
      <c r="F37" s="632"/>
      <c r="G37" s="632"/>
      <c r="H37" s="632"/>
      <c r="I37" s="632"/>
      <c r="J37" s="632"/>
      <c r="K37" s="632"/>
      <c r="L37" s="633"/>
      <c r="M37" s="633"/>
      <c r="N37" s="633"/>
      <c r="O37" s="633"/>
      <c r="P37" s="633"/>
      <c r="Q37" s="634">
        <f t="shared" si="2"/>
        <v>0</v>
      </c>
    </row>
    <row r="38" spans="1:17" ht="12.75" hidden="1">
      <c r="A38" s="341"/>
      <c r="B38" s="560"/>
      <c r="C38" s="632"/>
      <c r="D38" s="632"/>
      <c r="E38" s="632"/>
      <c r="F38" s="632"/>
      <c r="G38" s="632"/>
      <c r="H38" s="632"/>
      <c r="I38" s="632"/>
      <c r="J38" s="632"/>
      <c r="K38" s="632"/>
      <c r="L38" s="633"/>
      <c r="M38" s="633"/>
      <c r="N38" s="633"/>
      <c r="O38" s="633"/>
      <c r="P38" s="633"/>
      <c r="Q38" s="634">
        <f t="shared" si="2"/>
        <v>0</v>
      </c>
    </row>
    <row r="39" spans="1:17" ht="12.75" hidden="1">
      <c r="A39" s="341"/>
      <c r="B39" s="560"/>
      <c r="C39" s="632"/>
      <c r="D39" s="632"/>
      <c r="E39" s="632"/>
      <c r="F39" s="632"/>
      <c r="G39" s="632"/>
      <c r="H39" s="632"/>
      <c r="I39" s="632"/>
      <c r="J39" s="632"/>
      <c r="K39" s="632"/>
      <c r="L39" s="633"/>
      <c r="M39" s="633"/>
      <c r="N39" s="633"/>
      <c r="O39" s="633"/>
      <c r="P39" s="633"/>
      <c r="Q39" s="634">
        <f t="shared" si="2"/>
        <v>0</v>
      </c>
    </row>
    <row r="40" spans="1:17" ht="12.75" hidden="1">
      <c r="A40" s="341"/>
      <c r="B40" s="560"/>
      <c r="C40" s="632"/>
      <c r="D40" s="632"/>
      <c r="E40" s="632"/>
      <c r="F40" s="632"/>
      <c r="G40" s="632"/>
      <c r="H40" s="632"/>
      <c r="I40" s="632"/>
      <c r="J40" s="632"/>
      <c r="K40" s="632"/>
      <c r="L40" s="633"/>
      <c r="M40" s="633"/>
      <c r="N40" s="633"/>
      <c r="O40" s="633"/>
      <c r="P40" s="633"/>
      <c r="Q40" s="634">
        <f t="shared" si="2"/>
        <v>0</v>
      </c>
    </row>
    <row r="41" spans="1:17" ht="12.75" hidden="1">
      <c r="A41" s="341"/>
      <c r="B41" s="560"/>
      <c r="C41" s="632"/>
      <c r="D41" s="632"/>
      <c r="E41" s="632"/>
      <c r="F41" s="632"/>
      <c r="G41" s="632"/>
      <c r="H41" s="632"/>
      <c r="I41" s="632"/>
      <c r="J41" s="632"/>
      <c r="K41" s="632"/>
      <c r="L41" s="633"/>
      <c r="M41" s="633"/>
      <c r="N41" s="633"/>
      <c r="O41" s="633"/>
      <c r="P41" s="633"/>
      <c r="Q41" s="634">
        <f t="shared" si="2"/>
        <v>0</v>
      </c>
    </row>
    <row r="42" spans="1:17" ht="12.75" hidden="1">
      <c r="A42" s="341"/>
      <c r="B42" s="560"/>
      <c r="C42" s="632"/>
      <c r="D42" s="632"/>
      <c r="E42" s="632"/>
      <c r="F42" s="632"/>
      <c r="G42" s="632"/>
      <c r="H42" s="632"/>
      <c r="I42" s="632"/>
      <c r="J42" s="632"/>
      <c r="K42" s="632"/>
      <c r="L42" s="633"/>
      <c r="M42" s="633"/>
      <c r="N42" s="633"/>
      <c r="O42" s="633"/>
      <c r="P42" s="633"/>
      <c r="Q42" s="634">
        <f t="shared" si="2"/>
        <v>0</v>
      </c>
    </row>
    <row r="43" spans="1:17" ht="12.75" hidden="1">
      <c r="A43" s="341"/>
      <c r="B43" s="560"/>
      <c r="C43" s="632"/>
      <c r="D43" s="632"/>
      <c r="E43" s="632"/>
      <c r="F43" s="632"/>
      <c r="G43" s="632"/>
      <c r="H43" s="632"/>
      <c r="I43" s="632"/>
      <c r="J43" s="632"/>
      <c r="K43" s="632"/>
      <c r="L43" s="633"/>
      <c r="M43" s="633"/>
      <c r="N43" s="633"/>
      <c r="O43" s="633"/>
      <c r="P43" s="633"/>
      <c r="Q43" s="634">
        <f t="shared" si="2"/>
        <v>0</v>
      </c>
    </row>
    <row r="44" spans="1:17" ht="12.75" hidden="1">
      <c r="A44" s="341"/>
      <c r="B44" s="560"/>
      <c r="C44" s="632"/>
      <c r="D44" s="632"/>
      <c r="E44" s="632"/>
      <c r="F44" s="632"/>
      <c r="G44" s="632"/>
      <c r="H44" s="632"/>
      <c r="I44" s="632"/>
      <c r="J44" s="632"/>
      <c r="K44" s="632"/>
      <c r="L44" s="633"/>
      <c r="M44" s="633"/>
      <c r="N44" s="633"/>
      <c r="O44" s="633"/>
      <c r="P44" s="633"/>
      <c r="Q44" s="634">
        <f t="shared" si="2"/>
        <v>0</v>
      </c>
    </row>
    <row r="45" spans="1:17" ht="12.75" hidden="1">
      <c r="A45" s="341"/>
      <c r="B45" s="560"/>
      <c r="C45" s="632"/>
      <c r="D45" s="632"/>
      <c r="E45" s="632"/>
      <c r="F45" s="632"/>
      <c r="G45" s="632"/>
      <c r="H45" s="632"/>
      <c r="I45" s="632"/>
      <c r="J45" s="632"/>
      <c r="K45" s="632"/>
      <c r="L45" s="633"/>
      <c r="M45" s="633"/>
      <c r="N45" s="633"/>
      <c r="O45" s="633"/>
      <c r="P45" s="633"/>
      <c r="Q45" s="634">
        <f t="shared" si="2"/>
        <v>0</v>
      </c>
    </row>
    <row r="46" spans="1:17" ht="12.75" hidden="1">
      <c r="A46" s="341"/>
      <c r="B46" s="560"/>
      <c r="C46" s="632"/>
      <c r="D46" s="632"/>
      <c r="E46" s="632"/>
      <c r="F46" s="632"/>
      <c r="G46" s="632"/>
      <c r="H46" s="632"/>
      <c r="I46" s="632"/>
      <c r="J46" s="632"/>
      <c r="K46" s="632"/>
      <c r="L46" s="633"/>
      <c r="M46" s="633"/>
      <c r="N46" s="633"/>
      <c r="O46" s="633"/>
      <c r="P46" s="633"/>
      <c r="Q46" s="634">
        <f t="shared" si="2"/>
        <v>0</v>
      </c>
    </row>
    <row r="47" spans="1:17" ht="12.75" hidden="1">
      <c r="A47" s="341"/>
      <c r="B47" s="560"/>
      <c r="C47" s="632"/>
      <c r="D47" s="632"/>
      <c r="E47" s="632"/>
      <c r="F47" s="632"/>
      <c r="G47" s="632"/>
      <c r="H47" s="632"/>
      <c r="I47" s="632"/>
      <c r="J47" s="632"/>
      <c r="K47" s="632"/>
      <c r="L47" s="633"/>
      <c r="M47" s="633"/>
      <c r="N47" s="633"/>
      <c r="O47" s="633"/>
      <c r="P47" s="633"/>
      <c r="Q47" s="634">
        <f t="shared" si="2"/>
        <v>0</v>
      </c>
    </row>
    <row r="48" spans="1:17" ht="12.75" hidden="1">
      <c r="A48" s="341"/>
      <c r="B48" s="560"/>
      <c r="C48" s="632"/>
      <c r="D48" s="632"/>
      <c r="E48" s="632"/>
      <c r="F48" s="632"/>
      <c r="G48" s="632"/>
      <c r="H48" s="632"/>
      <c r="I48" s="632"/>
      <c r="J48" s="632"/>
      <c r="K48" s="632"/>
      <c r="L48" s="633"/>
      <c r="M48" s="633"/>
      <c r="N48" s="633"/>
      <c r="O48" s="633"/>
      <c r="P48" s="633"/>
      <c r="Q48" s="634">
        <f t="shared" si="2"/>
        <v>0</v>
      </c>
    </row>
    <row r="49" spans="1:17" ht="12.75" hidden="1">
      <c r="A49" s="341"/>
      <c r="B49" s="560"/>
      <c r="C49" s="632"/>
      <c r="D49" s="632"/>
      <c r="E49" s="632"/>
      <c r="F49" s="632"/>
      <c r="G49" s="632"/>
      <c r="H49" s="632"/>
      <c r="I49" s="632"/>
      <c r="J49" s="632"/>
      <c r="K49" s="632"/>
      <c r="L49" s="633"/>
      <c r="M49" s="633"/>
      <c r="N49" s="633"/>
      <c r="O49" s="633"/>
      <c r="P49" s="633"/>
      <c r="Q49" s="634">
        <f t="shared" si="2"/>
        <v>0</v>
      </c>
    </row>
    <row r="50" spans="1:17" ht="12.75" hidden="1">
      <c r="A50" s="341"/>
      <c r="B50" s="560"/>
      <c r="C50" s="632"/>
      <c r="D50" s="632"/>
      <c r="E50" s="632"/>
      <c r="F50" s="632"/>
      <c r="G50" s="632"/>
      <c r="H50" s="632"/>
      <c r="I50" s="632"/>
      <c r="J50" s="632"/>
      <c r="K50" s="632"/>
      <c r="L50" s="633"/>
      <c r="M50" s="633"/>
      <c r="N50" s="633"/>
      <c r="O50" s="633"/>
      <c r="P50" s="633"/>
      <c r="Q50" s="634">
        <f t="shared" si="2"/>
        <v>0</v>
      </c>
    </row>
    <row r="51" spans="1:17" ht="12.75" hidden="1">
      <c r="A51" s="341"/>
      <c r="B51" s="560"/>
      <c r="C51" s="632"/>
      <c r="D51" s="632"/>
      <c r="E51" s="632"/>
      <c r="F51" s="632"/>
      <c r="G51" s="632"/>
      <c r="H51" s="632"/>
      <c r="I51" s="632"/>
      <c r="J51" s="632"/>
      <c r="K51" s="632"/>
      <c r="L51" s="633"/>
      <c r="M51" s="633"/>
      <c r="N51" s="633"/>
      <c r="O51" s="633"/>
      <c r="P51" s="633"/>
      <c r="Q51" s="634">
        <f t="shared" si="2"/>
        <v>0</v>
      </c>
    </row>
    <row r="52" spans="1:17" ht="12.75" hidden="1">
      <c r="A52" s="341"/>
      <c r="B52" s="560"/>
      <c r="C52" s="632"/>
      <c r="D52" s="632"/>
      <c r="E52" s="632"/>
      <c r="F52" s="632"/>
      <c r="G52" s="632"/>
      <c r="H52" s="632"/>
      <c r="I52" s="632"/>
      <c r="J52" s="632"/>
      <c r="K52" s="632"/>
      <c r="L52" s="633"/>
      <c r="M52" s="633"/>
      <c r="N52" s="633"/>
      <c r="O52" s="633"/>
      <c r="P52" s="633"/>
      <c r="Q52" s="634">
        <f t="shared" si="2"/>
        <v>0</v>
      </c>
    </row>
    <row r="53" spans="1:17" ht="12.75" hidden="1">
      <c r="A53" s="341"/>
      <c r="B53" s="560"/>
      <c r="C53" s="632"/>
      <c r="D53" s="632"/>
      <c r="E53" s="632"/>
      <c r="F53" s="632"/>
      <c r="G53" s="632"/>
      <c r="H53" s="632"/>
      <c r="I53" s="632"/>
      <c r="J53" s="632"/>
      <c r="K53" s="632"/>
      <c r="L53" s="633"/>
      <c r="M53" s="633"/>
      <c r="N53" s="633"/>
      <c r="O53" s="633"/>
      <c r="P53" s="633"/>
      <c r="Q53" s="634">
        <f t="shared" si="2"/>
        <v>0</v>
      </c>
    </row>
    <row r="54" spans="1:17" ht="12.75" hidden="1">
      <c r="A54" s="341"/>
      <c r="B54" s="560"/>
      <c r="C54" s="632"/>
      <c r="D54" s="632"/>
      <c r="E54" s="632"/>
      <c r="F54" s="632"/>
      <c r="G54" s="632"/>
      <c r="H54" s="632"/>
      <c r="I54" s="632"/>
      <c r="J54" s="632"/>
      <c r="K54" s="632"/>
      <c r="L54" s="633"/>
      <c r="M54" s="633"/>
      <c r="N54" s="633"/>
      <c r="O54" s="633"/>
      <c r="P54" s="633"/>
      <c r="Q54" s="634">
        <f t="shared" si="2"/>
        <v>0</v>
      </c>
    </row>
    <row r="55" spans="1:17" ht="12.75" hidden="1">
      <c r="A55" s="341"/>
      <c r="B55" s="560"/>
      <c r="C55" s="632"/>
      <c r="D55" s="632"/>
      <c r="E55" s="632"/>
      <c r="F55" s="632"/>
      <c r="G55" s="632"/>
      <c r="H55" s="632"/>
      <c r="I55" s="632"/>
      <c r="J55" s="632"/>
      <c r="K55" s="632"/>
      <c r="L55" s="633"/>
      <c r="M55" s="633"/>
      <c r="N55" s="633"/>
      <c r="O55" s="633"/>
      <c r="P55" s="633"/>
      <c r="Q55" s="634">
        <f t="shared" si="2"/>
        <v>0</v>
      </c>
    </row>
    <row r="56" spans="1:17" ht="12.75" hidden="1">
      <c r="A56" s="341"/>
      <c r="B56" s="560"/>
      <c r="C56" s="632"/>
      <c r="D56" s="632"/>
      <c r="E56" s="632"/>
      <c r="F56" s="632"/>
      <c r="G56" s="632"/>
      <c r="H56" s="632"/>
      <c r="I56" s="632"/>
      <c r="J56" s="632"/>
      <c r="K56" s="632"/>
      <c r="L56" s="633"/>
      <c r="M56" s="633"/>
      <c r="N56" s="633"/>
      <c r="O56" s="633"/>
      <c r="P56" s="633"/>
      <c r="Q56" s="634">
        <f t="shared" si="2"/>
        <v>0</v>
      </c>
    </row>
    <row r="57" spans="1:17" ht="12.75" hidden="1">
      <c r="A57" s="341"/>
      <c r="B57" s="560"/>
      <c r="C57" s="632"/>
      <c r="D57" s="632"/>
      <c r="E57" s="632"/>
      <c r="F57" s="632"/>
      <c r="G57" s="632"/>
      <c r="H57" s="632"/>
      <c r="I57" s="632"/>
      <c r="J57" s="632"/>
      <c r="K57" s="632"/>
      <c r="L57" s="633"/>
      <c r="M57" s="633"/>
      <c r="N57" s="633"/>
      <c r="O57" s="633"/>
      <c r="P57" s="633"/>
      <c r="Q57" s="634">
        <f t="shared" si="2"/>
        <v>0</v>
      </c>
    </row>
    <row r="58" spans="1:17" ht="12.75" hidden="1">
      <c r="A58" s="341"/>
      <c r="B58" s="560"/>
      <c r="C58" s="632"/>
      <c r="D58" s="632"/>
      <c r="E58" s="632"/>
      <c r="F58" s="632"/>
      <c r="G58" s="632"/>
      <c r="H58" s="632"/>
      <c r="I58" s="632"/>
      <c r="J58" s="632"/>
      <c r="K58" s="632"/>
      <c r="L58" s="633"/>
      <c r="M58" s="633"/>
      <c r="N58" s="633"/>
      <c r="O58" s="633"/>
      <c r="P58" s="633"/>
      <c r="Q58" s="634">
        <f t="shared" si="2"/>
        <v>0</v>
      </c>
    </row>
    <row r="59" spans="1:17" ht="12.75" hidden="1">
      <c r="A59" s="341"/>
      <c r="B59" s="560"/>
      <c r="C59" s="632"/>
      <c r="D59" s="632"/>
      <c r="E59" s="632"/>
      <c r="F59" s="632"/>
      <c r="G59" s="632"/>
      <c r="H59" s="632"/>
      <c r="I59" s="632"/>
      <c r="J59" s="632"/>
      <c r="K59" s="632"/>
      <c r="L59" s="633"/>
      <c r="M59" s="633"/>
      <c r="N59" s="633"/>
      <c r="O59" s="633"/>
      <c r="P59" s="633"/>
      <c r="Q59" s="634">
        <f t="shared" si="2"/>
        <v>0</v>
      </c>
    </row>
    <row r="60" spans="1:17" ht="12.75" hidden="1">
      <c r="A60" s="341"/>
      <c r="B60" s="560"/>
      <c r="C60" s="632"/>
      <c r="D60" s="632"/>
      <c r="E60" s="632"/>
      <c r="F60" s="632"/>
      <c r="G60" s="632"/>
      <c r="H60" s="632"/>
      <c r="I60" s="632"/>
      <c r="J60" s="632"/>
      <c r="K60" s="632"/>
      <c r="L60" s="633"/>
      <c r="M60" s="633"/>
      <c r="N60" s="633"/>
      <c r="O60" s="633"/>
      <c r="P60" s="633"/>
      <c r="Q60" s="634">
        <f t="shared" si="2"/>
        <v>0</v>
      </c>
    </row>
    <row r="61" spans="1:17" ht="12.75" hidden="1">
      <c r="A61" s="341"/>
      <c r="B61" s="560"/>
      <c r="C61" s="632"/>
      <c r="D61" s="632"/>
      <c r="E61" s="632"/>
      <c r="F61" s="632"/>
      <c r="G61" s="632"/>
      <c r="H61" s="632"/>
      <c r="I61" s="632"/>
      <c r="J61" s="632"/>
      <c r="K61" s="632"/>
      <c r="L61" s="633"/>
      <c r="M61" s="633"/>
      <c r="N61" s="633"/>
      <c r="O61" s="633"/>
      <c r="P61" s="633"/>
      <c r="Q61" s="634">
        <f t="shared" si="2"/>
        <v>0</v>
      </c>
    </row>
    <row r="62" spans="1:17" ht="12.75" hidden="1">
      <c r="A62" s="341"/>
      <c r="B62" s="560"/>
      <c r="C62" s="632"/>
      <c r="D62" s="632"/>
      <c r="E62" s="632"/>
      <c r="F62" s="632"/>
      <c r="G62" s="632"/>
      <c r="H62" s="632"/>
      <c r="I62" s="632"/>
      <c r="J62" s="632"/>
      <c r="K62" s="632"/>
      <c r="L62" s="633"/>
      <c r="M62" s="633"/>
      <c r="N62" s="633"/>
      <c r="O62" s="633"/>
      <c r="P62" s="633"/>
      <c r="Q62" s="634">
        <f t="shared" si="2"/>
        <v>0</v>
      </c>
    </row>
    <row r="63" spans="1:17" ht="12.75" hidden="1">
      <c r="A63" s="341"/>
      <c r="B63" s="560"/>
      <c r="C63" s="632"/>
      <c r="D63" s="632"/>
      <c r="E63" s="632"/>
      <c r="F63" s="632"/>
      <c r="G63" s="632"/>
      <c r="H63" s="632"/>
      <c r="I63" s="632"/>
      <c r="J63" s="632"/>
      <c r="K63" s="632"/>
      <c r="L63" s="633"/>
      <c r="M63" s="633"/>
      <c r="N63" s="633"/>
      <c r="O63" s="633"/>
      <c r="P63" s="633"/>
      <c r="Q63" s="634">
        <f t="shared" si="2"/>
        <v>0</v>
      </c>
    </row>
    <row r="64" spans="1:17" ht="12.75" hidden="1">
      <c r="A64" s="341"/>
      <c r="B64" s="560"/>
      <c r="C64" s="632"/>
      <c r="D64" s="632"/>
      <c r="E64" s="632"/>
      <c r="F64" s="632"/>
      <c r="G64" s="632"/>
      <c r="H64" s="632"/>
      <c r="I64" s="632"/>
      <c r="J64" s="632"/>
      <c r="K64" s="632"/>
      <c r="L64" s="633"/>
      <c r="M64" s="633"/>
      <c r="N64" s="633"/>
      <c r="O64" s="633"/>
      <c r="P64" s="633"/>
      <c r="Q64" s="634">
        <f t="shared" si="2"/>
        <v>0</v>
      </c>
    </row>
    <row r="65" spans="1:17" ht="12.75" hidden="1">
      <c r="A65" s="341"/>
      <c r="B65" s="560"/>
      <c r="C65" s="632"/>
      <c r="D65" s="632"/>
      <c r="E65" s="632"/>
      <c r="F65" s="632"/>
      <c r="G65" s="632"/>
      <c r="H65" s="632"/>
      <c r="I65" s="632"/>
      <c r="J65" s="632"/>
      <c r="K65" s="632"/>
      <c r="L65" s="633"/>
      <c r="M65" s="633"/>
      <c r="N65" s="633"/>
      <c r="O65" s="633"/>
      <c r="P65" s="633"/>
      <c r="Q65" s="634">
        <f t="shared" si="2"/>
        <v>0</v>
      </c>
    </row>
    <row r="66" spans="1:17" ht="12.75" hidden="1">
      <c r="A66" s="341"/>
      <c r="B66" s="560"/>
      <c r="C66" s="632"/>
      <c r="D66" s="632"/>
      <c r="E66" s="632"/>
      <c r="F66" s="632"/>
      <c r="G66" s="632"/>
      <c r="H66" s="632"/>
      <c r="I66" s="632"/>
      <c r="J66" s="632"/>
      <c r="K66" s="632"/>
      <c r="L66" s="633"/>
      <c r="M66" s="633"/>
      <c r="N66" s="633"/>
      <c r="O66" s="633"/>
      <c r="P66" s="633"/>
      <c r="Q66" s="634">
        <f t="shared" si="2"/>
        <v>0</v>
      </c>
    </row>
    <row r="67" spans="1:17" ht="12.75" hidden="1">
      <c r="A67" s="341"/>
      <c r="B67" s="560"/>
      <c r="C67" s="632"/>
      <c r="D67" s="632"/>
      <c r="E67" s="632"/>
      <c r="F67" s="632"/>
      <c r="G67" s="632"/>
      <c r="H67" s="632"/>
      <c r="I67" s="632"/>
      <c r="J67" s="632"/>
      <c r="K67" s="632"/>
      <c r="L67" s="633"/>
      <c r="M67" s="633"/>
      <c r="N67" s="633"/>
      <c r="O67" s="633"/>
      <c r="P67" s="633"/>
      <c r="Q67" s="634">
        <f t="shared" si="2"/>
        <v>0</v>
      </c>
    </row>
    <row r="68" spans="1:17" ht="12.75" hidden="1">
      <c r="A68" s="341"/>
      <c r="B68" s="560"/>
      <c r="C68" s="632"/>
      <c r="D68" s="632"/>
      <c r="E68" s="632"/>
      <c r="F68" s="632"/>
      <c r="G68" s="632"/>
      <c r="H68" s="632"/>
      <c r="I68" s="632"/>
      <c r="J68" s="632"/>
      <c r="K68" s="632"/>
      <c r="L68" s="633"/>
      <c r="M68" s="633"/>
      <c r="N68" s="633"/>
      <c r="O68" s="633"/>
      <c r="P68" s="633"/>
      <c r="Q68" s="634">
        <f t="shared" si="2"/>
        <v>0</v>
      </c>
    </row>
    <row r="69" spans="1:17" ht="12.75" hidden="1">
      <c r="A69" s="341"/>
      <c r="B69" s="560"/>
      <c r="C69" s="632"/>
      <c r="D69" s="632"/>
      <c r="E69" s="632"/>
      <c r="F69" s="632"/>
      <c r="G69" s="632"/>
      <c r="H69" s="632"/>
      <c r="I69" s="632"/>
      <c r="J69" s="632"/>
      <c r="K69" s="632"/>
      <c r="L69" s="633"/>
      <c r="M69" s="633"/>
      <c r="N69" s="633"/>
      <c r="O69" s="633"/>
      <c r="P69" s="633"/>
      <c r="Q69" s="634">
        <f t="shared" si="2"/>
        <v>0</v>
      </c>
    </row>
    <row r="70" spans="1:17" ht="12.75" hidden="1">
      <c r="A70" s="341"/>
      <c r="B70" s="560"/>
      <c r="C70" s="632"/>
      <c r="D70" s="632"/>
      <c r="E70" s="632"/>
      <c r="F70" s="632"/>
      <c r="G70" s="632"/>
      <c r="H70" s="632"/>
      <c r="I70" s="632"/>
      <c r="J70" s="632"/>
      <c r="K70" s="632"/>
      <c r="L70" s="633"/>
      <c r="M70" s="633"/>
      <c r="N70" s="633"/>
      <c r="O70" s="633"/>
      <c r="P70" s="633"/>
      <c r="Q70" s="634">
        <f t="shared" si="2"/>
        <v>0</v>
      </c>
    </row>
    <row r="71" spans="1:17" ht="12.75" hidden="1">
      <c r="A71" s="341"/>
      <c r="B71" s="560"/>
      <c r="C71" s="632"/>
      <c r="D71" s="632"/>
      <c r="E71" s="632"/>
      <c r="F71" s="632"/>
      <c r="G71" s="632"/>
      <c r="H71" s="632"/>
      <c r="I71" s="632"/>
      <c r="J71" s="632"/>
      <c r="K71" s="632"/>
      <c r="L71" s="633"/>
      <c r="M71" s="633"/>
      <c r="N71" s="633"/>
      <c r="O71" s="633"/>
      <c r="P71" s="633"/>
      <c r="Q71" s="634">
        <f t="shared" si="2"/>
        <v>0</v>
      </c>
    </row>
    <row r="72" spans="1:17" ht="12.75" hidden="1">
      <c r="A72" s="341"/>
      <c r="B72" s="560"/>
      <c r="C72" s="632"/>
      <c r="D72" s="632"/>
      <c r="E72" s="632"/>
      <c r="F72" s="632"/>
      <c r="G72" s="632"/>
      <c r="H72" s="632"/>
      <c r="I72" s="632"/>
      <c r="J72" s="632"/>
      <c r="K72" s="632"/>
      <c r="L72" s="633"/>
      <c r="M72" s="633"/>
      <c r="N72" s="633"/>
      <c r="O72" s="633"/>
      <c r="P72" s="633"/>
      <c r="Q72" s="634">
        <f t="shared" si="2"/>
        <v>0</v>
      </c>
    </row>
    <row r="73" spans="1:17" ht="12.75" hidden="1">
      <c r="A73" s="341"/>
      <c r="B73" s="560"/>
      <c r="C73" s="632"/>
      <c r="D73" s="632"/>
      <c r="E73" s="632"/>
      <c r="F73" s="632"/>
      <c r="G73" s="632"/>
      <c r="H73" s="632"/>
      <c r="I73" s="632"/>
      <c r="J73" s="632"/>
      <c r="K73" s="632"/>
      <c r="L73" s="633"/>
      <c r="M73" s="633"/>
      <c r="N73" s="633"/>
      <c r="O73" s="633"/>
      <c r="P73" s="633"/>
      <c r="Q73" s="634">
        <f t="shared" si="2"/>
        <v>0</v>
      </c>
    </row>
    <row r="74" spans="1:17" ht="12.75" hidden="1">
      <c r="A74" s="341"/>
      <c r="B74" s="560"/>
      <c r="C74" s="632"/>
      <c r="D74" s="632"/>
      <c r="E74" s="632"/>
      <c r="F74" s="632"/>
      <c r="G74" s="632"/>
      <c r="H74" s="632"/>
      <c r="I74" s="632"/>
      <c r="J74" s="632"/>
      <c r="K74" s="632"/>
      <c r="L74" s="633"/>
      <c r="M74" s="633"/>
      <c r="N74" s="633"/>
      <c r="O74" s="633"/>
      <c r="P74" s="633"/>
      <c r="Q74" s="634">
        <f t="shared" si="2"/>
        <v>0</v>
      </c>
    </row>
    <row r="75" spans="1:17" ht="12.75" hidden="1">
      <c r="A75" s="341"/>
      <c r="B75" s="560"/>
      <c r="C75" s="632"/>
      <c r="D75" s="632"/>
      <c r="E75" s="632"/>
      <c r="F75" s="632"/>
      <c r="G75" s="632"/>
      <c r="H75" s="632"/>
      <c r="I75" s="632"/>
      <c r="J75" s="632"/>
      <c r="K75" s="632"/>
      <c r="L75" s="633"/>
      <c r="M75" s="633"/>
      <c r="N75" s="633"/>
      <c r="O75" s="633"/>
      <c r="P75" s="633"/>
      <c r="Q75" s="634">
        <f t="shared" si="2"/>
        <v>0</v>
      </c>
    </row>
    <row r="76" spans="1:17" ht="12.75" hidden="1">
      <c r="A76" s="341"/>
      <c r="B76" s="560"/>
      <c r="C76" s="632"/>
      <c r="D76" s="632"/>
      <c r="E76" s="632"/>
      <c r="F76" s="632"/>
      <c r="G76" s="632"/>
      <c r="H76" s="632"/>
      <c r="I76" s="632"/>
      <c r="J76" s="632"/>
      <c r="K76" s="632"/>
      <c r="L76" s="633"/>
      <c r="M76" s="633"/>
      <c r="N76" s="633"/>
      <c r="O76" s="633"/>
      <c r="P76" s="633"/>
      <c r="Q76" s="634">
        <f t="shared" si="2"/>
        <v>0</v>
      </c>
    </row>
    <row r="77" spans="1:17" ht="12.75" hidden="1">
      <c r="A77" s="341"/>
      <c r="B77" s="560"/>
      <c r="C77" s="632"/>
      <c r="D77" s="632"/>
      <c r="E77" s="632"/>
      <c r="F77" s="632"/>
      <c r="G77" s="632"/>
      <c r="H77" s="632"/>
      <c r="I77" s="632"/>
      <c r="J77" s="632"/>
      <c r="K77" s="632"/>
      <c r="L77" s="633"/>
      <c r="M77" s="633"/>
      <c r="N77" s="633"/>
      <c r="O77" s="633"/>
      <c r="P77" s="633"/>
      <c r="Q77" s="634">
        <f t="shared" si="2"/>
        <v>0</v>
      </c>
    </row>
    <row r="78" spans="1:17" ht="12.75" hidden="1">
      <c r="A78" s="341"/>
      <c r="B78" s="560"/>
      <c r="C78" s="632"/>
      <c r="D78" s="632"/>
      <c r="E78" s="632"/>
      <c r="F78" s="632"/>
      <c r="G78" s="632"/>
      <c r="H78" s="632"/>
      <c r="I78" s="632"/>
      <c r="J78" s="632"/>
      <c r="K78" s="632"/>
      <c r="L78" s="633"/>
      <c r="M78" s="633"/>
      <c r="N78" s="633"/>
      <c r="O78" s="633"/>
      <c r="P78" s="633"/>
      <c r="Q78" s="634">
        <f t="shared" si="2"/>
        <v>0</v>
      </c>
    </row>
    <row r="79" spans="1:17" ht="12.75" hidden="1">
      <c r="A79" s="341"/>
      <c r="B79" s="560"/>
      <c r="C79" s="632"/>
      <c r="D79" s="632"/>
      <c r="E79" s="632"/>
      <c r="F79" s="632"/>
      <c r="G79" s="632"/>
      <c r="H79" s="632"/>
      <c r="I79" s="632"/>
      <c r="J79" s="632"/>
      <c r="K79" s="632"/>
      <c r="L79" s="633"/>
      <c r="M79" s="633"/>
      <c r="N79" s="633"/>
      <c r="O79" s="633"/>
      <c r="P79" s="633"/>
      <c r="Q79" s="634">
        <f t="shared" si="2"/>
        <v>0</v>
      </c>
    </row>
    <row r="80" spans="1:17" ht="12.75" hidden="1">
      <c r="A80" s="341"/>
      <c r="B80" s="560"/>
      <c r="C80" s="632"/>
      <c r="D80" s="632"/>
      <c r="E80" s="632"/>
      <c r="F80" s="632"/>
      <c r="G80" s="632"/>
      <c r="H80" s="632"/>
      <c r="I80" s="632"/>
      <c r="J80" s="632"/>
      <c r="K80" s="632"/>
      <c r="L80" s="633"/>
      <c r="M80" s="633"/>
      <c r="N80" s="633"/>
      <c r="O80" s="633"/>
      <c r="P80" s="633"/>
      <c r="Q80" s="634">
        <f t="shared" si="2"/>
        <v>0</v>
      </c>
    </row>
    <row r="81" spans="1:17" ht="12.75" hidden="1">
      <c r="A81" s="341"/>
      <c r="B81" s="560"/>
      <c r="C81" s="632"/>
      <c r="D81" s="632"/>
      <c r="E81" s="632"/>
      <c r="F81" s="632"/>
      <c r="G81" s="632"/>
      <c r="H81" s="632"/>
      <c r="I81" s="632"/>
      <c r="J81" s="632"/>
      <c r="K81" s="632"/>
      <c r="L81" s="633"/>
      <c r="M81" s="633"/>
      <c r="N81" s="633"/>
      <c r="O81" s="633"/>
      <c r="P81" s="633"/>
      <c r="Q81" s="634">
        <f t="shared" si="2"/>
        <v>0</v>
      </c>
    </row>
    <row r="82" spans="1:17" ht="12.75" hidden="1">
      <c r="A82" s="341"/>
      <c r="B82" s="560"/>
      <c r="C82" s="632"/>
      <c r="D82" s="632"/>
      <c r="E82" s="632"/>
      <c r="F82" s="632"/>
      <c r="G82" s="632"/>
      <c r="H82" s="632"/>
      <c r="I82" s="632"/>
      <c r="J82" s="632"/>
      <c r="K82" s="632"/>
      <c r="L82" s="633"/>
      <c r="M82" s="633"/>
      <c r="N82" s="633"/>
      <c r="O82" s="633"/>
      <c r="P82" s="633"/>
      <c r="Q82" s="634">
        <f t="shared" si="2"/>
        <v>0</v>
      </c>
    </row>
    <row r="83" spans="1:17" ht="12.75" hidden="1">
      <c r="A83" s="341"/>
      <c r="B83" s="560"/>
      <c r="C83" s="632"/>
      <c r="D83" s="632"/>
      <c r="E83" s="632"/>
      <c r="F83" s="632"/>
      <c r="G83" s="632"/>
      <c r="H83" s="632"/>
      <c r="I83" s="632"/>
      <c r="J83" s="632"/>
      <c r="K83" s="632"/>
      <c r="L83" s="633"/>
      <c r="M83" s="633"/>
      <c r="N83" s="633"/>
      <c r="O83" s="633"/>
      <c r="P83" s="633"/>
      <c r="Q83" s="634">
        <f t="shared" si="2"/>
        <v>0</v>
      </c>
    </row>
    <row r="84" spans="1:17" ht="12.75" hidden="1">
      <c r="A84" s="341"/>
      <c r="B84" s="560"/>
      <c r="C84" s="632"/>
      <c r="D84" s="632"/>
      <c r="E84" s="632"/>
      <c r="F84" s="632"/>
      <c r="G84" s="632"/>
      <c r="H84" s="632"/>
      <c r="I84" s="632"/>
      <c r="J84" s="632"/>
      <c r="K84" s="632"/>
      <c r="L84" s="633"/>
      <c r="M84" s="633"/>
      <c r="N84" s="633"/>
      <c r="O84" s="633"/>
      <c r="P84" s="633"/>
      <c r="Q84" s="634">
        <f t="shared" si="2"/>
        <v>0</v>
      </c>
    </row>
    <row r="85" spans="1:17" ht="12.75" hidden="1">
      <c r="A85" s="341"/>
      <c r="B85" s="560"/>
      <c r="C85" s="632"/>
      <c r="D85" s="632"/>
      <c r="E85" s="632"/>
      <c r="F85" s="632"/>
      <c r="G85" s="632"/>
      <c r="H85" s="632"/>
      <c r="I85" s="632"/>
      <c r="J85" s="632"/>
      <c r="K85" s="632"/>
      <c r="L85" s="633"/>
      <c r="M85" s="633"/>
      <c r="N85" s="633"/>
      <c r="O85" s="633"/>
      <c r="P85" s="633"/>
      <c r="Q85" s="634">
        <f t="shared" si="2"/>
        <v>0</v>
      </c>
    </row>
    <row r="86" spans="1:17" ht="12.75" hidden="1">
      <c r="A86" s="341"/>
      <c r="B86" s="560"/>
      <c r="C86" s="632"/>
      <c r="D86" s="632"/>
      <c r="E86" s="632"/>
      <c r="F86" s="632"/>
      <c r="G86" s="632"/>
      <c r="H86" s="632"/>
      <c r="I86" s="632"/>
      <c r="J86" s="632"/>
      <c r="K86" s="632"/>
      <c r="L86" s="633"/>
      <c r="M86" s="633"/>
      <c r="N86" s="633"/>
      <c r="O86" s="633"/>
      <c r="P86" s="633"/>
      <c r="Q86" s="634">
        <f t="shared" si="2"/>
        <v>0</v>
      </c>
    </row>
    <row r="87" spans="1:17" ht="12.75" hidden="1">
      <c r="A87" s="341"/>
      <c r="B87" s="560"/>
      <c r="C87" s="632"/>
      <c r="D87" s="632"/>
      <c r="E87" s="632"/>
      <c r="F87" s="632"/>
      <c r="G87" s="632"/>
      <c r="H87" s="632"/>
      <c r="I87" s="632"/>
      <c r="J87" s="632"/>
      <c r="K87" s="632"/>
      <c r="L87" s="633"/>
      <c r="M87" s="633"/>
      <c r="N87" s="633"/>
      <c r="O87" s="633"/>
      <c r="P87" s="633"/>
      <c r="Q87" s="634">
        <f t="shared" si="2"/>
        <v>0</v>
      </c>
    </row>
    <row r="88" spans="1:17" ht="12.75" hidden="1">
      <c r="A88" s="341"/>
      <c r="B88" s="560"/>
      <c r="C88" s="632"/>
      <c r="D88" s="632"/>
      <c r="E88" s="632"/>
      <c r="F88" s="632"/>
      <c r="G88" s="632"/>
      <c r="H88" s="632"/>
      <c r="I88" s="632"/>
      <c r="J88" s="632"/>
      <c r="K88" s="632"/>
      <c r="L88" s="633"/>
      <c r="M88" s="633"/>
      <c r="N88" s="633"/>
      <c r="O88" s="633"/>
      <c r="P88" s="633"/>
      <c r="Q88" s="634">
        <f t="shared" si="2"/>
        <v>0</v>
      </c>
    </row>
    <row r="89" spans="1:17" ht="12.75" hidden="1">
      <c r="A89" s="341"/>
      <c r="B89" s="560"/>
      <c r="C89" s="632"/>
      <c r="D89" s="632"/>
      <c r="E89" s="632"/>
      <c r="F89" s="632"/>
      <c r="G89" s="632"/>
      <c r="H89" s="632"/>
      <c r="I89" s="632"/>
      <c r="J89" s="632"/>
      <c r="K89" s="632"/>
      <c r="L89" s="633"/>
      <c r="M89" s="633"/>
      <c r="N89" s="633"/>
      <c r="O89" s="633"/>
      <c r="P89" s="633"/>
      <c r="Q89" s="634">
        <f t="shared" si="2"/>
        <v>0</v>
      </c>
    </row>
    <row r="90" spans="1:17" ht="12.75" hidden="1">
      <c r="A90" s="341"/>
      <c r="B90" s="560"/>
      <c r="C90" s="632"/>
      <c r="D90" s="632"/>
      <c r="E90" s="632"/>
      <c r="F90" s="632"/>
      <c r="G90" s="632"/>
      <c r="H90" s="632"/>
      <c r="I90" s="632"/>
      <c r="J90" s="632"/>
      <c r="K90" s="632"/>
      <c r="L90" s="633"/>
      <c r="M90" s="633"/>
      <c r="N90" s="633"/>
      <c r="O90" s="633"/>
      <c r="P90" s="633"/>
      <c r="Q90" s="634">
        <f t="shared" si="2"/>
        <v>0</v>
      </c>
    </row>
    <row r="91" spans="1:17" ht="12.75" hidden="1">
      <c r="A91" s="341"/>
      <c r="B91" s="560"/>
      <c r="C91" s="632"/>
      <c r="D91" s="632"/>
      <c r="E91" s="632"/>
      <c r="F91" s="632"/>
      <c r="G91" s="632"/>
      <c r="H91" s="632"/>
      <c r="I91" s="632"/>
      <c r="J91" s="632"/>
      <c r="K91" s="632"/>
      <c r="L91" s="633"/>
      <c r="M91" s="633"/>
      <c r="N91" s="633"/>
      <c r="O91" s="633"/>
      <c r="P91" s="633"/>
      <c r="Q91" s="634">
        <f t="shared" si="2"/>
        <v>0</v>
      </c>
    </row>
    <row r="92" spans="1:17" ht="12.75" hidden="1">
      <c r="A92" s="341"/>
      <c r="B92" s="560"/>
      <c r="C92" s="632"/>
      <c r="D92" s="632"/>
      <c r="E92" s="632"/>
      <c r="F92" s="632"/>
      <c r="G92" s="632"/>
      <c r="H92" s="632"/>
      <c r="I92" s="632"/>
      <c r="J92" s="632"/>
      <c r="K92" s="632"/>
      <c r="L92" s="633"/>
      <c r="M92" s="633"/>
      <c r="N92" s="633"/>
      <c r="O92" s="633"/>
      <c r="P92" s="633"/>
      <c r="Q92" s="634">
        <f t="shared" si="2"/>
        <v>0</v>
      </c>
    </row>
    <row r="93" spans="1:17" ht="12.75" hidden="1">
      <c r="A93" s="341"/>
      <c r="B93" s="560"/>
      <c r="C93" s="632"/>
      <c r="D93" s="632"/>
      <c r="E93" s="632"/>
      <c r="F93" s="632"/>
      <c r="G93" s="632"/>
      <c r="H93" s="632"/>
      <c r="I93" s="632"/>
      <c r="J93" s="632"/>
      <c r="K93" s="632"/>
      <c r="L93" s="633"/>
      <c r="M93" s="633"/>
      <c r="N93" s="633"/>
      <c r="O93" s="633"/>
      <c r="P93" s="633"/>
      <c r="Q93" s="634">
        <f t="shared" si="2"/>
        <v>0</v>
      </c>
    </row>
    <row r="94" spans="1:17" ht="12.75" hidden="1">
      <c r="A94" s="341"/>
      <c r="B94" s="560"/>
      <c r="C94" s="632"/>
      <c r="D94" s="632"/>
      <c r="E94" s="632"/>
      <c r="F94" s="632"/>
      <c r="G94" s="632"/>
      <c r="H94" s="632"/>
      <c r="I94" s="632"/>
      <c r="J94" s="632"/>
      <c r="K94" s="632"/>
      <c r="L94" s="633"/>
      <c r="M94" s="633"/>
      <c r="N94" s="633"/>
      <c r="O94" s="633"/>
      <c r="P94" s="633"/>
      <c r="Q94" s="634">
        <f t="shared" si="2"/>
        <v>0</v>
      </c>
    </row>
    <row r="95" spans="1:17" ht="12.75" hidden="1">
      <c r="A95" s="341"/>
      <c r="B95" s="560"/>
      <c r="C95" s="632"/>
      <c r="D95" s="632"/>
      <c r="E95" s="632"/>
      <c r="F95" s="632"/>
      <c r="G95" s="632"/>
      <c r="H95" s="632"/>
      <c r="I95" s="632"/>
      <c r="J95" s="632"/>
      <c r="K95" s="632"/>
      <c r="L95" s="633"/>
      <c r="M95" s="633"/>
      <c r="N95" s="633"/>
      <c r="O95" s="633"/>
      <c r="P95" s="633"/>
      <c r="Q95" s="634">
        <f t="shared" si="2"/>
        <v>0</v>
      </c>
    </row>
    <row r="96" spans="1:17" ht="12.75" hidden="1">
      <c r="A96" s="341"/>
      <c r="B96" s="560"/>
      <c r="C96" s="632"/>
      <c r="D96" s="632"/>
      <c r="E96" s="632"/>
      <c r="F96" s="632"/>
      <c r="G96" s="632"/>
      <c r="H96" s="632"/>
      <c r="I96" s="632"/>
      <c r="J96" s="632"/>
      <c r="K96" s="632"/>
      <c r="L96" s="633"/>
      <c r="M96" s="633"/>
      <c r="N96" s="633"/>
      <c r="O96" s="633"/>
      <c r="P96" s="633"/>
      <c r="Q96" s="634">
        <f t="shared" si="2"/>
        <v>0</v>
      </c>
    </row>
    <row r="97" spans="1:17" ht="12.75" hidden="1">
      <c r="A97" s="341"/>
      <c r="B97" s="560"/>
      <c r="C97" s="632"/>
      <c r="D97" s="632"/>
      <c r="E97" s="632"/>
      <c r="F97" s="632"/>
      <c r="G97" s="632"/>
      <c r="H97" s="632"/>
      <c r="I97" s="632"/>
      <c r="J97" s="632"/>
      <c r="K97" s="632"/>
      <c r="L97" s="633"/>
      <c r="M97" s="633"/>
      <c r="N97" s="633"/>
      <c r="O97" s="633"/>
      <c r="P97" s="633"/>
      <c r="Q97" s="634">
        <f t="shared" si="2"/>
        <v>0</v>
      </c>
    </row>
    <row r="98" spans="1:17" ht="12.75" hidden="1">
      <c r="A98" s="341"/>
      <c r="B98" s="560"/>
      <c r="C98" s="632"/>
      <c r="D98" s="632"/>
      <c r="E98" s="632"/>
      <c r="F98" s="632"/>
      <c r="G98" s="632"/>
      <c r="H98" s="632"/>
      <c r="I98" s="632"/>
      <c r="J98" s="632"/>
      <c r="K98" s="632"/>
      <c r="L98" s="633"/>
      <c r="M98" s="633"/>
      <c r="N98" s="633"/>
      <c r="O98" s="633"/>
      <c r="P98" s="633"/>
      <c r="Q98" s="634">
        <f t="shared" si="2"/>
        <v>0</v>
      </c>
    </row>
    <row r="99" spans="1:17" ht="12.75" hidden="1">
      <c r="A99" s="341"/>
      <c r="B99" s="560"/>
      <c r="C99" s="632"/>
      <c r="D99" s="632"/>
      <c r="E99" s="632"/>
      <c r="F99" s="632"/>
      <c r="G99" s="632"/>
      <c r="H99" s="632"/>
      <c r="I99" s="632"/>
      <c r="J99" s="632"/>
      <c r="K99" s="632"/>
      <c r="L99" s="633"/>
      <c r="M99" s="633"/>
      <c r="N99" s="633"/>
      <c r="O99" s="633"/>
      <c r="P99" s="633"/>
      <c r="Q99" s="634">
        <f t="shared" si="2"/>
        <v>0</v>
      </c>
    </row>
    <row r="100" spans="1:17" ht="12.75" hidden="1">
      <c r="A100" s="341"/>
      <c r="B100" s="560"/>
      <c r="C100" s="632"/>
      <c r="D100" s="632"/>
      <c r="E100" s="632"/>
      <c r="F100" s="632"/>
      <c r="G100" s="632"/>
      <c r="H100" s="632"/>
      <c r="I100" s="632"/>
      <c r="J100" s="632"/>
      <c r="K100" s="632"/>
      <c r="L100" s="633"/>
      <c r="M100" s="633"/>
      <c r="N100" s="633"/>
      <c r="O100" s="633"/>
      <c r="P100" s="633"/>
      <c r="Q100" s="634">
        <f t="shared" si="2"/>
        <v>0</v>
      </c>
    </row>
    <row r="101" spans="1:17" ht="12.75" hidden="1">
      <c r="A101" s="341"/>
      <c r="B101" s="560"/>
      <c r="C101" s="632"/>
      <c r="D101" s="632"/>
      <c r="E101" s="632"/>
      <c r="F101" s="632"/>
      <c r="G101" s="632"/>
      <c r="H101" s="632"/>
      <c r="I101" s="632"/>
      <c r="J101" s="632"/>
      <c r="K101" s="632"/>
      <c r="L101" s="633"/>
      <c r="M101" s="633"/>
      <c r="N101" s="633"/>
      <c r="O101" s="633"/>
      <c r="P101" s="633"/>
      <c r="Q101" s="634">
        <f t="shared" si="2"/>
        <v>0</v>
      </c>
    </row>
    <row r="102" spans="1:17" ht="12.75" hidden="1">
      <c r="A102" s="341"/>
      <c r="B102" s="560"/>
      <c r="C102" s="632"/>
      <c r="D102" s="632"/>
      <c r="E102" s="632"/>
      <c r="F102" s="632"/>
      <c r="G102" s="632"/>
      <c r="H102" s="632"/>
      <c r="I102" s="632"/>
      <c r="J102" s="632"/>
      <c r="K102" s="632"/>
      <c r="L102" s="633"/>
      <c r="M102" s="633"/>
      <c r="N102" s="633"/>
      <c r="O102" s="633"/>
      <c r="P102" s="633"/>
      <c r="Q102" s="634">
        <f t="shared" si="2"/>
        <v>0</v>
      </c>
    </row>
    <row r="103" spans="1:17" ht="12.75" hidden="1">
      <c r="A103" s="341"/>
      <c r="B103" s="560"/>
      <c r="C103" s="632"/>
      <c r="D103" s="632"/>
      <c r="E103" s="632"/>
      <c r="F103" s="632"/>
      <c r="G103" s="632"/>
      <c r="H103" s="632"/>
      <c r="I103" s="632"/>
      <c r="J103" s="632"/>
      <c r="K103" s="632"/>
      <c r="L103" s="633"/>
      <c r="M103" s="633"/>
      <c r="N103" s="633"/>
      <c r="O103" s="633"/>
      <c r="P103" s="633"/>
      <c r="Q103" s="634">
        <f t="shared" si="2"/>
        <v>0</v>
      </c>
    </row>
    <row r="104" spans="1:17" ht="12.75" hidden="1">
      <c r="A104" s="341"/>
      <c r="B104" s="560"/>
      <c r="C104" s="632"/>
      <c r="D104" s="632"/>
      <c r="E104" s="632"/>
      <c r="F104" s="632"/>
      <c r="G104" s="632"/>
      <c r="H104" s="632"/>
      <c r="I104" s="632"/>
      <c r="J104" s="632"/>
      <c r="K104" s="632"/>
      <c r="L104" s="633"/>
      <c r="M104" s="633"/>
      <c r="N104" s="633"/>
      <c r="O104" s="633"/>
      <c r="P104" s="633"/>
      <c r="Q104" s="634">
        <f t="shared" si="2"/>
        <v>0</v>
      </c>
    </row>
    <row r="105" spans="1:17" ht="12.75" hidden="1">
      <c r="A105" s="341"/>
      <c r="B105" s="560"/>
      <c r="C105" s="632"/>
      <c r="D105" s="632"/>
      <c r="E105" s="632"/>
      <c r="F105" s="632"/>
      <c r="G105" s="632"/>
      <c r="H105" s="632"/>
      <c r="I105" s="632"/>
      <c r="J105" s="632"/>
      <c r="K105" s="632"/>
      <c r="L105" s="633"/>
      <c r="M105" s="633"/>
      <c r="N105" s="633"/>
      <c r="O105" s="633"/>
      <c r="P105" s="633"/>
      <c r="Q105" s="634">
        <f t="shared" si="2"/>
        <v>0</v>
      </c>
    </row>
    <row r="106" spans="1:17" ht="12.75" hidden="1">
      <c r="A106" s="341"/>
      <c r="B106" s="560"/>
      <c r="C106" s="632"/>
      <c r="D106" s="632"/>
      <c r="E106" s="632"/>
      <c r="F106" s="632"/>
      <c r="G106" s="632"/>
      <c r="H106" s="632"/>
      <c r="I106" s="632"/>
      <c r="J106" s="632"/>
      <c r="K106" s="632"/>
      <c r="L106" s="633"/>
      <c r="M106" s="633"/>
      <c r="N106" s="633"/>
      <c r="O106" s="633"/>
      <c r="P106" s="633"/>
      <c r="Q106" s="634">
        <f t="shared" si="2"/>
        <v>0</v>
      </c>
    </row>
    <row r="107" spans="1:17" ht="12.75" hidden="1">
      <c r="A107" s="341"/>
      <c r="B107" s="560"/>
      <c r="C107" s="632"/>
      <c r="D107" s="632"/>
      <c r="E107" s="632"/>
      <c r="F107" s="632"/>
      <c r="G107" s="632"/>
      <c r="H107" s="632"/>
      <c r="I107" s="632"/>
      <c r="J107" s="632"/>
      <c r="K107" s="632"/>
      <c r="L107" s="633"/>
      <c r="M107" s="633"/>
      <c r="N107" s="633"/>
      <c r="O107" s="633"/>
      <c r="P107" s="633"/>
      <c r="Q107" s="634">
        <f t="shared" si="2"/>
        <v>0</v>
      </c>
    </row>
    <row r="108" spans="1:17" ht="12.75" hidden="1">
      <c r="A108" s="341"/>
      <c r="B108" s="560"/>
      <c r="C108" s="632"/>
      <c r="D108" s="632"/>
      <c r="E108" s="632"/>
      <c r="F108" s="632"/>
      <c r="G108" s="632"/>
      <c r="H108" s="632"/>
      <c r="I108" s="632"/>
      <c r="J108" s="632"/>
      <c r="K108" s="632"/>
      <c r="L108" s="633"/>
      <c r="M108" s="633"/>
      <c r="N108" s="633"/>
      <c r="O108" s="633"/>
      <c r="P108" s="633"/>
      <c r="Q108" s="634">
        <f t="shared" si="2"/>
        <v>0</v>
      </c>
    </row>
    <row r="109" spans="1:17" ht="12.75" hidden="1">
      <c r="A109" s="341"/>
      <c r="B109" s="560"/>
      <c r="C109" s="632"/>
      <c r="D109" s="632"/>
      <c r="E109" s="632"/>
      <c r="F109" s="632"/>
      <c r="G109" s="632"/>
      <c r="H109" s="632"/>
      <c r="I109" s="632"/>
      <c r="J109" s="632"/>
      <c r="K109" s="632"/>
      <c r="L109" s="633"/>
      <c r="M109" s="633"/>
      <c r="N109" s="633"/>
      <c r="O109" s="633"/>
      <c r="P109" s="633"/>
      <c r="Q109" s="634">
        <f t="shared" si="2"/>
        <v>0</v>
      </c>
    </row>
    <row r="110" spans="1:17" ht="12.75" hidden="1">
      <c r="A110" s="341"/>
      <c r="B110" s="560"/>
      <c r="C110" s="632"/>
      <c r="D110" s="632"/>
      <c r="E110" s="632"/>
      <c r="F110" s="632"/>
      <c r="G110" s="632"/>
      <c r="H110" s="632"/>
      <c r="I110" s="632"/>
      <c r="J110" s="632"/>
      <c r="K110" s="632"/>
      <c r="L110" s="633"/>
      <c r="M110" s="633"/>
      <c r="N110" s="633"/>
      <c r="O110" s="633"/>
      <c r="P110" s="633"/>
      <c r="Q110" s="634">
        <f t="shared" si="2"/>
        <v>0</v>
      </c>
    </row>
    <row r="111" spans="1:17" ht="12.75" hidden="1">
      <c r="A111" s="341"/>
      <c r="B111" s="560"/>
      <c r="C111" s="632"/>
      <c r="D111" s="632"/>
      <c r="E111" s="632"/>
      <c r="F111" s="632"/>
      <c r="G111" s="632"/>
      <c r="H111" s="632"/>
      <c r="I111" s="632"/>
      <c r="J111" s="632"/>
      <c r="K111" s="632"/>
      <c r="L111" s="633"/>
      <c r="M111" s="633"/>
      <c r="N111" s="633"/>
      <c r="O111" s="633"/>
      <c r="P111" s="633"/>
      <c r="Q111" s="634">
        <f t="shared" si="2"/>
        <v>0</v>
      </c>
    </row>
    <row r="112" spans="1:17" ht="12.75" hidden="1">
      <c r="A112" s="341"/>
      <c r="B112" s="560"/>
      <c r="C112" s="632"/>
      <c r="D112" s="632"/>
      <c r="E112" s="632"/>
      <c r="F112" s="632"/>
      <c r="G112" s="632"/>
      <c r="H112" s="632"/>
      <c r="I112" s="632"/>
      <c r="J112" s="632"/>
      <c r="K112" s="632"/>
      <c r="L112" s="633"/>
      <c r="M112" s="633"/>
      <c r="N112" s="633"/>
      <c r="O112" s="633"/>
      <c r="P112" s="633"/>
      <c r="Q112" s="634">
        <f t="shared" si="2"/>
        <v>0</v>
      </c>
    </row>
    <row r="113" spans="1:17" ht="12.75" hidden="1">
      <c r="A113" s="341"/>
      <c r="B113" s="560"/>
      <c r="C113" s="632"/>
      <c r="D113" s="632"/>
      <c r="E113" s="632"/>
      <c r="F113" s="632"/>
      <c r="G113" s="632"/>
      <c r="H113" s="632"/>
      <c r="I113" s="632"/>
      <c r="J113" s="632"/>
      <c r="K113" s="632"/>
      <c r="L113" s="633"/>
      <c r="M113" s="633"/>
      <c r="N113" s="633"/>
      <c r="O113" s="633"/>
      <c r="P113" s="633"/>
      <c r="Q113" s="634">
        <f t="shared" si="2"/>
        <v>0</v>
      </c>
    </row>
    <row r="114" spans="1:17" ht="12.75" hidden="1">
      <c r="A114" s="341"/>
      <c r="B114" s="560"/>
      <c r="C114" s="632"/>
      <c r="D114" s="632"/>
      <c r="E114" s="632"/>
      <c r="F114" s="632"/>
      <c r="G114" s="632"/>
      <c r="H114" s="632"/>
      <c r="I114" s="632"/>
      <c r="J114" s="632"/>
      <c r="K114" s="632"/>
      <c r="L114" s="633"/>
      <c r="M114" s="633"/>
      <c r="N114" s="633"/>
      <c r="O114" s="633"/>
      <c r="P114" s="633"/>
      <c r="Q114" s="634">
        <f t="shared" si="2"/>
        <v>0</v>
      </c>
    </row>
    <row r="115" spans="1:17" ht="12.75" hidden="1">
      <c r="A115" s="341"/>
      <c r="B115" s="560"/>
      <c r="C115" s="632"/>
      <c r="D115" s="632"/>
      <c r="E115" s="632"/>
      <c r="F115" s="632"/>
      <c r="G115" s="632"/>
      <c r="H115" s="632"/>
      <c r="I115" s="632"/>
      <c r="J115" s="632"/>
      <c r="K115" s="632"/>
      <c r="L115" s="633"/>
      <c r="M115" s="633"/>
      <c r="N115" s="633"/>
      <c r="O115" s="633"/>
      <c r="P115" s="633"/>
      <c r="Q115" s="634">
        <f t="shared" si="2"/>
        <v>0</v>
      </c>
    </row>
    <row r="116" spans="1:17" ht="12.75" hidden="1">
      <c r="A116" s="341"/>
      <c r="B116" s="560"/>
      <c r="C116" s="632"/>
      <c r="D116" s="632"/>
      <c r="E116" s="632"/>
      <c r="F116" s="632"/>
      <c r="G116" s="632"/>
      <c r="H116" s="632"/>
      <c r="I116" s="632"/>
      <c r="J116" s="632"/>
      <c r="K116" s="632"/>
      <c r="L116" s="633"/>
      <c r="M116" s="633"/>
      <c r="N116" s="633"/>
      <c r="O116" s="633"/>
      <c r="P116" s="633"/>
      <c r="Q116" s="634">
        <f t="shared" si="2"/>
        <v>0</v>
      </c>
    </row>
    <row r="117" spans="1:17" ht="12.75" hidden="1">
      <c r="A117" s="341"/>
      <c r="B117" s="560"/>
      <c r="C117" s="632"/>
      <c r="D117" s="632"/>
      <c r="E117" s="632"/>
      <c r="F117" s="632"/>
      <c r="G117" s="632"/>
      <c r="H117" s="632"/>
      <c r="I117" s="632"/>
      <c r="J117" s="632"/>
      <c r="K117" s="632"/>
      <c r="L117" s="633"/>
      <c r="M117" s="633"/>
      <c r="N117" s="633"/>
      <c r="O117" s="633"/>
      <c r="P117" s="633"/>
      <c r="Q117" s="634">
        <f t="shared" si="2"/>
        <v>0</v>
      </c>
    </row>
    <row r="118" spans="1:17" ht="12.75" hidden="1">
      <c r="A118" s="341"/>
      <c r="B118" s="560"/>
      <c r="C118" s="632"/>
      <c r="D118" s="632"/>
      <c r="E118" s="632"/>
      <c r="F118" s="632"/>
      <c r="G118" s="632"/>
      <c r="H118" s="632"/>
      <c r="I118" s="632"/>
      <c r="J118" s="632"/>
      <c r="K118" s="632"/>
      <c r="L118" s="633"/>
      <c r="M118" s="633"/>
      <c r="N118" s="633"/>
      <c r="O118" s="633"/>
      <c r="P118" s="633"/>
      <c r="Q118" s="634">
        <f t="shared" si="2"/>
        <v>0</v>
      </c>
    </row>
    <row r="119" spans="1:17" ht="12.75" hidden="1">
      <c r="A119" s="341"/>
      <c r="B119" s="560"/>
      <c r="C119" s="632"/>
      <c r="D119" s="632"/>
      <c r="E119" s="632"/>
      <c r="F119" s="632"/>
      <c r="G119" s="632"/>
      <c r="H119" s="632"/>
      <c r="I119" s="632"/>
      <c r="J119" s="632"/>
      <c r="K119" s="632"/>
      <c r="L119" s="633"/>
      <c r="M119" s="633"/>
      <c r="N119" s="633"/>
      <c r="O119" s="633"/>
      <c r="P119" s="633"/>
      <c r="Q119" s="634">
        <f t="shared" si="2"/>
        <v>0</v>
      </c>
    </row>
    <row r="120" spans="1:17" ht="12.75" hidden="1">
      <c r="A120" s="341"/>
      <c r="B120" s="560"/>
      <c r="C120" s="632"/>
      <c r="D120" s="632"/>
      <c r="E120" s="632"/>
      <c r="F120" s="632"/>
      <c r="G120" s="632"/>
      <c r="H120" s="632"/>
      <c r="I120" s="632"/>
      <c r="J120" s="632"/>
      <c r="K120" s="632"/>
      <c r="L120" s="633"/>
      <c r="M120" s="633"/>
      <c r="N120" s="633"/>
      <c r="O120" s="633"/>
      <c r="P120" s="633"/>
      <c r="Q120" s="634">
        <f t="shared" si="2"/>
        <v>0</v>
      </c>
    </row>
    <row r="121" spans="1:17" ht="12.75" hidden="1">
      <c r="A121" s="341"/>
      <c r="B121" s="560"/>
      <c r="C121" s="632"/>
      <c r="D121" s="632"/>
      <c r="E121" s="632"/>
      <c r="F121" s="632"/>
      <c r="G121" s="632"/>
      <c r="H121" s="632"/>
      <c r="I121" s="632"/>
      <c r="J121" s="632"/>
      <c r="K121" s="632"/>
      <c r="L121" s="633"/>
      <c r="M121" s="633"/>
      <c r="N121" s="633"/>
      <c r="O121" s="633"/>
      <c r="P121" s="633"/>
      <c r="Q121" s="634">
        <f t="shared" si="2"/>
        <v>0</v>
      </c>
    </row>
    <row r="122" spans="1:17" ht="12.75" hidden="1">
      <c r="A122" s="341"/>
      <c r="B122" s="560"/>
      <c r="C122" s="632"/>
      <c r="D122" s="632"/>
      <c r="E122" s="632"/>
      <c r="F122" s="632"/>
      <c r="G122" s="632"/>
      <c r="H122" s="632"/>
      <c r="I122" s="632"/>
      <c r="J122" s="632"/>
      <c r="K122" s="632"/>
      <c r="L122" s="633"/>
      <c r="M122" s="633"/>
      <c r="N122" s="633"/>
      <c r="O122" s="633"/>
      <c r="P122" s="633"/>
      <c r="Q122" s="634">
        <f t="shared" si="2"/>
        <v>0</v>
      </c>
    </row>
    <row r="123" spans="1:17" ht="12.75" hidden="1">
      <c r="A123" s="341"/>
      <c r="B123" s="560"/>
      <c r="C123" s="632"/>
      <c r="D123" s="632"/>
      <c r="E123" s="632"/>
      <c r="F123" s="632"/>
      <c r="G123" s="632"/>
      <c r="H123" s="632"/>
      <c r="I123" s="632"/>
      <c r="J123" s="632"/>
      <c r="K123" s="632"/>
      <c r="L123" s="633"/>
      <c r="M123" s="633"/>
      <c r="N123" s="633"/>
      <c r="O123" s="633"/>
      <c r="P123" s="633"/>
      <c r="Q123" s="634">
        <f t="shared" si="2"/>
        <v>0</v>
      </c>
    </row>
    <row r="124" spans="1:17" ht="12.75" hidden="1">
      <c r="A124" s="341"/>
      <c r="B124" s="560"/>
      <c r="C124" s="632"/>
      <c r="D124" s="632"/>
      <c r="E124" s="632"/>
      <c r="F124" s="632"/>
      <c r="G124" s="632"/>
      <c r="H124" s="632"/>
      <c r="I124" s="632"/>
      <c r="J124" s="632"/>
      <c r="K124" s="632"/>
      <c r="L124" s="633"/>
      <c r="M124" s="633"/>
      <c r="N124" s="633"/>
      <c r="O124" s="633"/>
      <c r="P124" s="633"/>
      <c r="Q124" s="634">
        <f t="shared" si="2"/>
        <v>0</v>
      </c>
    </row>
    <row r="125" spans="1:17" ht="12.75" hidden="1">
      <c r="A125" s="341"/>
      <c r="B125" s="560"/>
      <c r="C125" s="632"/>
      <c r="D125" s="632"/>
      <c r="E125" s="632"/>
      <c r="F125" s="632"/>
      <c r="G125" s="632"/>
      <c r="H125" s="632"/>
      <c r="I125" s="632"/>
      <c r="J125" s="632"/>
      <c r="K125" s="632"/>
      <c r="L125" s="633"/>
      <c r="M125" s="633"/>
      <c r="N125" s="633"/>
      <c r="O125" s="633"/>
      <c r="P125" s="633"/>
      <c r="Q125" s="634">
        <f t="shared" si="2"/>
        <v>0</v>
      </c>
    </row>
    <row r="126" spans="1:39" s="1" customFormat="1" ht="13.5" customHeight="1" thickBot="1">
      <c r="A126" s="538"/>
      <c r="B126" s="538" t="s">
        <v>141</v>
      </c>
      <c r="C126" s="639">
        <f aca="true" t="shared" si="3" ref="C126:Q126">SUM(C13:C125)</f>
        <v>0</v>
      </c>
      <c r="D126" s="639">
        <f t="shared" si="3"/>
        <v>0</v>
      </c>
      <c r="E126" s="639">
        <f t="shared" si="3"/>
        <v>0</v>
      </c>
      <c r="F126" s="639">
        <f t="shared" si="3"/>
        <v>0</v>
      </c>
      <c r="G126" s="639">
        <f t="shared" si="3"/>
        <v>0</v>
      </c>
      <c r="H126" s="639">
        <f t="shared" si="3"/>
        <v>0</v>
      </c>
      <c r="I126" s="639">
        <f t="shared" si="3"/>
        <v>0</v>
      </c>
      <c r="J126" s="639">
        <f t="shared" si="3"/>
        <v>0</v>
      </c>
      <c r="K126" s="639">
        <f t="shared" si="3"/>
        <v>0</v>
      </c>
      <c r="L126" s="639">
        <f t="shared" si="3"/>
        <v>0</v>
      </c>
      <c r="M126" s="639">
        <f t="shared" si="3"/>
        <v>0</v>
      </c>
      <c r="N126" s="639">
        <f t="shared" si="3"/>
        <v>0</v>
      </c>
      <c r="O126" s="639">
        <f t="shared" si="3"/>
        <v>0</v>
      </c>
      <c r="P126" s="640">
        <f t="shared" si="3"/>
        <v>0</v>
      </c>
      <c r="Q126" s="641">
        <f t="shared" si="3"/>
        <v>0</v>
      </c>
      <c r="AF126"/>
      <c r="AG126"/>
      <c r="AH126"/>
      <c r="AI126"/>
      <c r="AJ126"/>
      <c r="AK126"/>
      <c r="AL126"/>
      <c r="AM126"/>
    </row>
    <row r="127" spans="1:2" ht="20.25" customHeight="1" thickBot="1">
      <c r="A127" s="1"/>
      <c r="B127" s="1" t="s">
        <v>80</v>
      </c>
    </row>
    <row r="128" spans="1:22" ht="13.5" customHeight="1">
      <c r="A128" s="561"/>
      <c r="B128" s="567" t="s">
        <v>348</v>
      </c>
      <c r="C128" s="568"/>
      <c r="D128" s="568"/>
      <c r="E128" s="568"/>
      <c r="F128" s="568"/>
      <c r="G128" s="568"/>
      <c r="H128" s="568"/>
      <c r="I128" s="568"/>
      <c r="J128" s="568"/>
      <c r="K128" s="568"/>
      <c r="L128" s="569"/>
      <c r="M128" s="569"/>
      <c r="N128" s="569"/>
      <c r="O128" s="569"/>
      <c r="P128" s="569"/>
      <c r="Q128" s="70">
        <f>SUM(C128:P128)</f>
        <v>0</v>
      </c>
      <c r="V128" s="240">
        <f>SUM(D128:K128)</f>
        <v>0</v>
      </c>
    </row>
    <row r="129" spans="1:22" ht="13.5" customHeight="1" thickBot="1">
      <c r="A129" s="562"/>
      <c r="B129" s="563" t="s">
        <v>349</v>
      </c>
      <c r="C129" s="564"/>
      <c r="D129" s="564"/>
      <c r="E129" s="564"/>
      <c r="F129" s="564"/>
      <c r="G129" s="564"/>
      <c r="H129" s="564"/>
      <c r="I129" s="564"/>
      <c r="J129" s="564"/>
      <c r="K129" s="564"/>
      <c r="L129" s="565"/>
      <c r="M129" s="565"/>
      <c r="N129" s="565"/>
      <c r="O129" s="565"/>
      <c r="P129" s="565"/>
      <c r="Q129" s="566">
        <f>SUM(C129:P129)</f>
        <v>0</v>
      </c>
      <c r="V129" s="240">
        <f>SUM(D129:K129)</f>
        <v>0</v>
      </c>
    </row>
    <row r="131" ht="13.5" customHeight="1"/>
    <row r="132" ht="13.5" customHeight="1"/>
    <row r="133" ht="13.5" thickBot="1"/>
    <row r="134" spans="1:18" ht="18.75" thickTop="1">
      <c r="A134" s="547"/>
      <c r="B134" s="342" t="s">
        <v>149</v>
      </c>
      <c r="C134" s="343"/>
      <c r="D134" s="343"/>
      <c r="E134" s="343"/>
      <c r="F134" s="343"/>
      <c r="G134" s="343"/>
      <c r="H134" s="343"/>
      <c r="I134" s="343"/>
      <c r="J134" s="344"/>
      <c r="P134" s="182"/>
      <c r="Q134" s="3"/>
      <c r="R134" s="3"/>
    </row>
    <row r="135" spans="1:18" ht="12.75">
      <c r="A135" s="346"/>
      <c r="B135" s="345"/>
      <c r="C135" s="3"/>
      <c r="D135" s="3"/>
      <c r="E135" s="3"/>
      <c r="F135" s="3"/>
      <c r="G135" s="3"/>
      <c r="H135" s="3"/>
      <c r="I135" s="3"/>
      <c r="J135" s="346"/>
      <c r="P135" s="3"/>
      <c r="Q135" s="3"/>
      <c r="R135" s="3"/>
    </row>
    <row r="136" spans="1:18" ht="12.75">
      <c r="A136" s="346"/>
      <c r="B136" s="660" t="s">
        <v>55</v>
      </c>
      <c r="C136" s="30"/>
      <c r="D136" s="3"/>
      <c r="E136" s="3"/>
      <c r="F136" s="3"/>
      <c r="G136" s="3"/>
      <c r="H136" s="3"/>
      <c r="I136" s="3"/>
      <c r="J136" s="346"/>
      <c r="P136" s="3"/>
      <c r="Q136" s="3"/>
      <c r="R136" s="3"/>
    </row>
    <row r="137" spans="1:36" ht="12.75">
      <c r="A137" s="548"/>
      <c r="B137" s="660"/>
      <c r="C137" s="30"/>
      <c r="D137" s="3"/>
      <c r="E137" s="3"/>
      <c r="F137" s="3"/>
      <c r="G137" s="3"/>
      <c r="H137" s="3"/>
      <c r="I137" s="3"/>
      <c r="J137" s="346"/>
      <c r="P137" s="3"/>
      <c r="Q137" s="3"/>
      <c r="R137" s="3"/>
      <c r="AI137" s="123">
        <v>0</v>
      </c>
      <c r="AJ137" s="123">
        <v>0</v>
      </c>
    </row>
    <row r="138" spans="1:36" ht="12.75">
      <c r="A138" s="346"/>
      <c r="B138" s="661" t="s">
        <v>386</v>
      </c>
      <c r="C138" s="3"/>
      <c r="D138" s="3"/>
      <c r="E138" s="3"/>
      <c r="F138" s="3"/>
      <c r="G138" s="3"/>
      <c r="H138" s="3"/>
      <c r="I138" s="3"/>
      <c r="J138" s="346"/>
      <c r="P138" s="3"/>
      <c r="Q138" s="3"/>
      <c r="R138" s="3"/>
      <c r="AI138" s="123">
        <v>0</v>
      </c>
      <c r="AJ138" s="123">
        <v>0</v>
      </c>
    </row>
    <row r="139" spans="1:36" ht="12.75">
      <c r="A139" s="346"/>
      <c r="B139" s="662" t="s">
        <v>387</v>
      </c>
      <c r="C139" s="3"/>
      <c r="D139" s="3"/>
      <c r="E139" s="3"/>
      <c r="F139" s="3"/>
      <c r="G139" s="3"/>
      <c r="H139" s="3"/>
      <c r="I139" s="3"/>
      <c r="J139" s="346"/>
      <c r="P139" s="3"/>
      <c r="Q139" s="3"/>
      <c r="R139" s="3"/>
      <c r="AI139" s="123">
        <v>0</v>
      </c>
      <c r="AJ139" s="123">
        <v>0</v>
      </c>
    </row>
    <row r="140" spans="1:36" ht="12.75">
      <c r="A140" s="346"/>
      <c r="B140" s="661" t="s">
        <v>383</v>
      </c>
      <c r="C140" s="3"/>
      <c r="D140" s="3"/>
      <c r="E140" s="3"/>
      <c r="F140" s="3"/>
      <c r="G140" s="3"/>
      <c r="H140" s="3"/>
      <c r="I140" s="3"/>
      <c r="J140" s="346"/>
      <c r="P140" s="3"/>
      <c r="Q140" s="3"/>
      <c r="R140" s="3"/>
      <c r="AI140" s="123">
        <v>0</v>
      </c>
      <c r="AJ140" s="123">
        <v>0</v>
      </c>
    </row>
    <row r="141" spans="1:36" ht="12.75">
      <c r="A141" s="346"/>
      <c r="B141" s="660"/>
      <c r="C141" s="3"/>
      <c r="D141" s="3"/>
      <c r="E141" s="3"/>
      <c r="F141" s="3"/>
      <c r="G141" s="3"/>
      <c r="H141" s="3"/>
      <c r="I141" s="3"/>
      <c r="J141" s="346"/>
      <c r="P141" s="3"/>
      <c r="Q141" s="3"/>
      <c r="R141" s="3"/>
      <c r="AI141" s="123"/>
      <c r="AJ141" s="123"/>
    </row>
    <row r="142" spans="1:36" ht="12.75">
      <c r="A142" s="346"/>
      <c r="B142" s="660" t="s">
        <v>56</v>
      </c>
      <c r="C142" s="3"/>
      <c r="D142" s="3"/>
      <c r="E142" s="3"/>
      <c r="F142" s="3"/>
      <c r="G142" s="3"/>
      <c r="H142" s="3"/>
      <c r="I142" s="3"/>
      <c r="J142" s="346"/>
      <c r="P142" s="3"/>
      <c r="Q142" s="3"/>
      <c r="R142" s="3"/>
      <c r="AI142" s="123"/>
      <c r="AJ142" s="123"/>
    </row>
    <row r="143" spans="1:36" ht="12.75">
      <c r="A143" s="346"/>
      <c r="B143" s="660"/>
      <c r="C143" s="3"/>
      <c r="D143" s="3"/>
      <c r="E143" s="3"/>
      <c r="F143" s="3"/>
      <c r="G143" s="3"/>
      <c r="H143" s="3"/>
      <c r="I143" s="3"/>
      <c r="J143" s="346"/>
      <c r="P143" s="3"/>
      <c r="Q143" s="3"/>
      <c r="R143" s="3"/>
      <c r="AI143" s="123">
        <v>0</v>
      </c>
      <c r="AJ143" s="123">
        <v>0</v>
      </c>
    </row>
    <row r="144" spans="1:36" ht="12.75">
      <c r="A144" s="346"/>
      <c r="B144" s="660" t="s">
        <v>57</v>
      </c>
      <c r="C144" s="3"/>
      <c r="D144" s="3"/>
      <c r="E144" s="3"/>
      <c r="F144" s="3"/>
      <c r="G144" s="3"/>
      <c r="H144" s="3"/>
      <c r="I144" s="3"/>
      <c r="J144" s="346"/>
      <c r="P144" s="3"/>
      <c r="Q144" s="3"/>
      <c r="R144" s="3"/>
      <c r="AI144" s="123">
        <v>0</v>
      </c>
      <c r="AJ144" s="123">
        <v>0</v>
      </c>
    </row>
    <row r="145" spans="1:36" ht="12.75">
      <c r="A145" s="549"/>
      <c r="B145" s="663" t="s">
        <v>58</v>
      </c>
      <c r="C145" s="3"/>
      <c r="D145" s="3"/>
      <c r="E145" s="3"/>
      <c r="F145" s="3"/>
      <c r="G145" s="3"/>
      <c r="H145" s="3"/>
      <c r="I145" s="3"/>
      <c r="J145" s="346"/>
      <c r="P145" s="3"/>
      <c r="Q145" s="3"/>
      <c r="R145" s="3"/>
      <c r="AI145" s="123">
        <v>0</v>
      </c>
      <c r="AJ145" s="123">
        <v>0</v>
      </c>
    </row>
    <row r="146" spans="1:36" ht="12.75">
      <c r="A146" s="346"/>
      <c r="B146" s="660"/>
      <c r="C146" s="3"/>
      <c r="D146" s="3"/>
      <c r="E146" s="3"/>
      <c r="F146" s="3"/>
      <c r="G146" s="3"/>
      <c r="H146" s="3"/>
      <c r="I146" s="3"/>
      <c r="J146" s="346"/>
      <c r="P146" s="3"/>
      <c r="Q146" s="3"/>
      <c r="R146" s="3"/>
      <c r="AI146" s="123">
        <v>0</v>
      </c>
      <c r="AJ146" s="123">
        <v>0</v>
      </c>
    </row>
    <row r="147" spans="1:18" ht="12.75">
      <c r="A147" s="346"/>
      <c r="B147" s="660" t="s">
        <v>59</v>
      </c>
      <c r="C147" s="3"/>
      <c r="D147" s="3"/>
      <c r="E147" s="3"/>
      <c r="F147" s="3"/>
      <c r="G147" s="3"/>
      <c r="H147" s="3"/>
      <c r="I147" s="3"/>
      <c r="J147" s="346"/>
      <c r="P147" s="3"/>
      <c r="Q147" s="3"/>
      <c r="R147" s="3"/>
    </row>
    <row r="148" spans="1:18" ht="13.5" thickBot="1">
      <c r="A148" s="346"/>
      <c r="B148" s="347"/>
      <c r="C148" s="348"/>
      <c r="D148" s="348"/>
      <c r="E148" s="348"/>
      <c r="F148" s="348"/>
      <c r="G148" s="348"/>
      <c r="H148" s="348"/>
      <c r="I148" s="348"/>
      <c r="J148" s="349"/>
      <c r="P148" s="3"/>
      <c r="Q148" s="3"/>
      <c r="R148" s="3"/>
    </row>
    <row r="149" ht="13.5" thickTop="1"/>
    <row r="198" ht="6" customHeight="1"/>
  </sheetData>
  <sheetProtection password="CC2E" sheet="1" objects="1" scenarios="1"/>
  <mergeCells count="5">
    <mergeCell ref="C5:E5"/>
    <mergeCell ref="B1:Q1"/>
    <mergeCell ref="B2:Q2"/>
    <mergeCell ref="C3:E3"/>
    <mergeCell ref="C4:E4"/>
  </mergeCells>
  <printOptions/>
  <pageMargins left="0.5" right="0" top="0.4" bottom="0" header="0" footer="0"/>
  <pageSetup cellComments="atEnd" fitToHeight="8" fitToWidth="1" horizontalDpi="600" verticalDpi="600" orientation="landscape" scale="77" r:id="rId2"/>
  <headerFooter alignWithMargins="0">
    <oddFooter>&amp;RAttorney Timesheet</oddFooter>
  </headerFooter>
  <ignoredErrors>
    <ignoredError sqref="Q12" formula="1"/>
  </ignoredErrors>
  <legacy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AB73"/>
  <sheetViews>
    <sheetView showGridLines="0" zoomScalePageLayoutView="0" workbookViewId="0" topLeftCell="A1">
      <selection activeCell="A16" sqref="A16"/>
    </sheetView>
  </sheetViews>
  <sheetFormatPr defaultColWidth="9.140625" defaultRowHeight="12.75"/>
  <cols>
    <col min="1" max="1" width="10.7109375" style="0" customWidth="1"/>
    <col min="2" max="2" width="40.421875" style="0" customWidth="1"/>
    <col min="3" max="3" width="1.421875" style="0" customWidth="1"/>
    <col min="4" max="4" width="20.7109375" style="0" customWidth="1"/>
    <col min="5" max="5" width="17.28125" style="0" customWidth="1"/>
    <col min="7" max="8" width="17.7109375" style="0" customWidth="1"/>
    <col min="9" max="9" width="13.7109375" style="0" customWidth="1"/>
    <col min="10" max="10" width="15.7109375" style="0" customWidth="1"/>
    <col min="11" max="11" width="13.7109375" style="0" customWidth="1"/>
    <col min="26" max="28" width="0" style="0" hidden="1" customWidth="1"/>
  </cols>
  <sheetData>
    <row r="1" spans="1:18" s="4" customFormat="1" ht="18">
      <c r="A1" s="770" t="str">
        <f>Header!A1</f>
        <v>EASTERN DISTRICT OF MICHIGAN</v>
      </c>
      <c r="B1" s="770"/>
      <c r="C1" s="770"/>
      <c r="D1" s="770"/>
      <c r="E1" s="770"/>
      <c r="F1" s="6"/>
      <c r="G1" s="6"/>
      <c r="H1" s="6"/>
      <c r="I1" s="6"/>
      <c r="J1" s="6"/>
      <c r="K1" s="6"/>
      <c r="L1" s="6"/>
      <c r="M1" s="6"/>
      <c r="N1" s="6"/>
      <c r="O1" s="6"/>
      <c r="P1" s="6"/>
      <c r="Q1" s="6"/>
      <c r="R1" s="6"/>
    </row>
    <row r="2" spans="1:18" s="4" customFormat="1" ht="18">
      <c r="A2" s="766" t="str">
        <f>Header!A2</f>
        <v>STAGE 2 MEGA CASE (TRIAL AND SENTENCING)</v>
      </c>
      <c r="B2" s="766"/>
      <c r="C2" s="766"/>
      <c r="D2" s="766"/>
      <c r="E2" s="766"/>
      <c r="F2" s="6"/>
      <c r="G2" s="6"/>
      <c r="H2" s="6"/>
      <c r="I2" s="6"/>
      <c r="J2" s="6"/>
      <c r="K2" s="6"/>
      <c r="L2" s="6"/>
      <c r="M2" s="6"/>
      <c r="N2" s="6"/>
      <c r="O2" s="6"/>
      <c r="P2" s="6"/>
      <c r="Q2" s="6"/>
      <c r="R2" s="6"/>
    </row>
    <row r="3" spans="1:18" s="4" customFormat="1" ht="18" customHeight="1">
      <c r="A3" s="770" t="s">
        <v>267</v>
      </c>
      <c r="B3" s="770"/>
      <c r="C3" s="770"/>
      <c r="D3" s="770"/>
      <c r="E3" s="770"/>
      <c r="F3" s="6"/>
      <c r="G3" s="6"/>
      <c r="H3" s="6"/>
      <c r="I3" s="6"/>
      <c r="J3" s="6"/>
      <c r="K3" s="6"/>
      <c r="L3" s="6"/>
      <c r="M3" s="6"/>
      <c r="N3" s="6"/>
      <c r="O3" s="6"/>
      <c r="P3" s="6"/>
      <c r="Q3" s="6"/>
      <c r="R3" s="6"/>
    </row>
    <row r="4" spans="2:15" ht="21.75" customHeight="1" thickBot="1">
      <c r="B4" s="174" t="s">
        <v>74</v>
      </c>
      <c r="C4" s="777" t="str">
        <f>IF('Time Budget'!B6="","",'Time Budget'!B6)</f>
        <v>2:08-CR-20314</v>
      </c>
      <c r="D4" s="777"/>
      <c r="E4" s="716"/>
      <c r="F4" s="3"/>
      <c r="G4" s="3"/>
      <c r="H4" s="3"/>
      <c r="I4" s="3"/>
      <c r="J4" s="3"/>
      <c r="K4" s="3"/>
      <c r="L4" s="3"/>
      <c r="M4" s="3"/>
      <c r="N4" s="3"/>
      <c r="O4" s="3"/>
    </row>
    <row r="5" spans="2:15" ht="15" customHeight="1" thickBot="1">
      <c r="B5" s="174" t="s">
        <v>75</v>
      </c>
      <c r="C5" s="775" t="str">
        <f>IF('Time Budget'!B7="","",'Time Budget'!B7)</f>
        <v>USA v. Hamama</v>
      </c>
      <c r="D5" s="776"/>
      <c r="E5" s="776"/>
      <c r="F5" s="3"/>
      <c r="G5" s="3"/>
      <c r="H5" s="3"/>
      <c r="I5" s="3"/>
      <c r="J5" s="3"/>
      <c r="K5" s="3"/>
      <c r="L5" s="3"/>
      <c r="M5" s="3"/>
      <c r="N5" s="3"/>
      <c r="O5" s="3"/>
    </row>
    <row r="6" spans="2:17" ht="15" customHeight="1" thickBot="1">
      <c r="B6" s="174" t="s">
        <v>78</v>
      </c>
      <c r="C6" s="772"/>
      <c r="D6" s="773"/>
      <c r="E6" s="773"/>
      <c r="F6" s="3"/>
      <c r="G6" s="3"/>
      <c r="H6" s="3"/>
      <c r="I6" s="3"/>
      <c r="J6" s="3"/>
      <c r="K6" s="3"/>
      <c r="L6" s="3"/>
      <c r="M6" s="3"/>
      <c r="N6" s="3"/>
      <c r="O6" s="3"/>
      <c r="P6" s="3"/>
      <c r="Q6" s="3"/>
    </row>
    <row r="7" spans="2:17" ht="9" customHeight="1">
      <c r="B7" s="174"/>
      <c r="C7" s="238"/>
      <c r="D7" s="267"/>
      <c r="E7" s="267"/>
      <c r="F7" s="3"/>
      <c r="G7" s="3"/>
      <c r="H7" s="3"/>
      <c r="I7" s="3"/>
      <c r="J7" s="3"/>
      <c r="K7" s="3"/>
      <c r="L7" s="3"/>
      <c r="M7" s="3"/>
      <c r="N7" s="3"/>
      <c r="O7" s="3"/>
      <c r="P7" s="3"/>
      <c r="Q7" s="3"/>
    </row>
    <row r="8" spans="1:7" ht="9" customHeight="1">
      <c r="A8" s="1"/>
      <c r="G8" s="21"/>
    </row>
    <row r="9" ht="7.5" customHeight="1" thickBot="1"/>
    <row r="10" spans="1:11" ht="16.5" thickBot="1">
      <c r="A10" s="12"/>
      <c r="B10" s="12"/>
      <c r="C10" s="12"/>
      <c r="D10" s="523" t="s">
        <v>152</v>
      </c>
      <c r="E10" s="517" t="s">
        <v>153</v>
      </c>
      <c r="G10" s="779" t="s">
        <v>356</v>
      </c>
      <c r="H10" s="780"/>
      <c r="I10" s="780"/>
      <c r="J10" s="780"/>
      <c r="K10" s="781"/>
    </row>
    <row r="11" spans="1:11" ht="15" customHeight="1">
      <c r="A11" s="793" t="s">
        <v>37</v>
      </c>
      <c r="B11" s="794"/>
      <c r="C11" s="795"/>
      <c r="D11" s="71">
        <f>'Travel Budget'!I26</f>
        <v>240</v>
      </c>
      <c r="E11" s="72">
        <f>'Time Budget'!B32</f>
        <v>0</v>
      </c>
      <c r="G11" s="782" t="s">
        <v>357</v>
      </c>
      <c r="H11" s="783"/>
      <c r="I11" s="783"/>
      <c r="J11" s="783"/>
      <c r="K11" s="784"/>
    </row>
    <row r="12" spans="1:11" ht="15" customHeight="1">
      <c r="A12" s="796" t="s">
        <v>154</v>
      </c>
      <c r="B12" s="797"/>
      <c r="C12" s="798"/>
      <c r="D12" s="87">
        <f>Secrets!D184+D56+D61</f>
        <v>0</v>
      </c>
      <c r="E12" s="88">
        <f>Secrets!E184+E56+E61</f>
        <v>82</v>
      </c>
      <c r="G12" s="785"/>
      <c r="H12" s="786"/>
      <c r="I12" s="786"/>
      <c r="J12" s="786"/>
      <c r="K12" s="787"/>
    </row>
    <row r="13" spans="1:11" ht="15" customHeight="1" thickBot="1">
      <c r="A13" s="790" t="s">
        <v>155</v>
      </c>
      <c r="B13" s="791"/>
      <c r="C13" s="792"/>
      <c r="D13" s="73">
        <f>D11-D12</f>
        <v>240</v>
      </c>
      <c r="E13" s="74">
        <f>E11-E12</f>
        <v>-82</v>
      </c>
      <c r="G13" s="393" t="s">
        <v>358</v>
      </c>
      <c r="H13" s="394" t="s">
        <v>359</v>
      </c>
      <c r="I13" s="394" t="s">
        <v>360</v>
      </c>
      <c r="J13" s="394" t="s">
        <v>361</v>
      </c>
      <c r="K13" s="395" t="s">
        <v>362</v>
      </c>
    </row>
    <row r="14" spans="1:11" ht="7.5" customHeight="1">
      <c r="A14" s="75"/>
      <c r="B14" s="76"/>
      <c r="C14" s="76"/>
      <c r="D14" s="76"/>
      <c r="E14" s="77"/>
      <c r="G14" s="396"/>
      <c r="H14" s="397"/>
      <c r="I14" s="397"/>
      <c r="J14" s="397"/>
      <c r="K14" s="398"/>
    </row>
    <row r="15" spans="1:11" ht="12" customHeight="1">
      <c r="A15" s="524" t="s">
        <v>139</v>
      </c>
      <c r="B15" s="788" t="s">
        <v>150</v>
      </c>
      <c r="C15" s="789"/>
      <c r="D15" s="78" t="s">
        <v>151</v>
      </c>
      <c r="E15" s="79" t="s">
        <v>151</v>
      </c>
      <c r="G15" s="399">
        <v>40179</v>
      </c>
      <c r="H15" s="534" t="s">
        <v>368</v>
      </c>
      <c r="I15" s="170">
        <v>0.5</v>
      </c>
      <c r="J15" s="421"/>
      <c r="K15" s="400">
        <f>I15*J15</f>
        <v>0</v>
      </c>
    </row>
    <row r="16" spans="1:11" ht="12.75">
      <c r="A16" s="350"/>
      <c r="B16" s="351"/>
      <c r="C16" s="352"/>
      <c r="D16" s="353"/>
      <c r="E16" s="354"/>
      <c r="G16" s="399">
        <v>39845</v>
      </c>
      <c r="H16" s="534">
        <v>40178</v>
      </c>
      <c r="I16" s="170">
        <v>0.55</v>
      </c>
      <c r="J16" s="421"/>
      <c r="K16" s="400">
        <f aca="true" t="shared" si="0" ref="K16:K21">I16*J16</f>
        <v>0</v>
      </c>
    </row>
    <row r="17" spans="1:11" ht="12.75">
      <c r="A17" s="350"/>
      <c r="B17" s="351"/>
      <c r="C17" s="352"/>
      <c r="D17" s="353"/>
      <c r="E17" s="354"/>
      <c r="G17" s="399">
        <v>39661</v>
      </c>
      <c r="H17" s="401">
        <v>39844</v>
      </c>
      <c r="I17" s="170">
        <v>0.585</v>
      </c>
      <c r="J17" s="421"/>
      <c r="K17" s="400">
        <f t="shared" si="0"/>
        <v>0</v>
      </c>
    </row>
    <row r="18" spans="1:11" ht="12.75">
      <c r="A18" s="350"/>
      <c r="B18" s="351"/>
      <c r="C18" s="352"/>
      <c r="D18" s="353"/>
      <c r="E18" s="354"/>
      <c r="G18" s="399" t="s">
        <v>363</v>
      </c>
      <c r="H18" s="401">
        <v>39660</v>
      </c>
      <c r="I18" s="170">
        <v>0.505</v>
      </c>
      <c r="J18" s="421"/>
      <c r="K18" s="400">
        <f t="shared" si="0"/>
        <v>0</v>
      </c>
    </row>
    <row r="19" spans="1:11" ht="12.75">
      <c r="A19" s="350"/>
      <c r="B19" s="351"/>
      <c r="C19" s="352"/>
      <c r="D19" s="353"/>
      <c r="E19" s="354"/>
      <c r="G19" s="399">
        <v>39114</v>
      </c>
      <c r="H19" s="401">
        <v>39525</v>
      </c>
      <c r="I19" s="170">
        <v>0.485</v>
      </c>
      <c r="J19" s="421"/>
      <c r="K19" s="400">
        <f t="shared" si="0"/>
        <v>0</v>
      </c>
    </row>
    <row r="20" spans="1:11" ht="12.75">
      <c r="A20" s="350"/>
      <c r="B20" s="351"/>
      <c r="C20" s="352"/>
      <c r="D20" s="353"/>
      <c r="E20" s="354"/>
      <c r="G20" s="399">
        <v>38718</v>
      </c>
      <c r="H20" s="401">
        <v>39113</v>
      </c>
      <c r="I20" s="170">
        <v>0.445</v>
      </c>
      <c r="J20" s="421"/>
      <c r="K20" s="400">
        <f t="shared" si="0"/>
        <v>0</v>
      </c>
    </row>
    <row r="21" spans="1:11" ht="12.75">
      <c r="A21" s="350"/>
      <c r="B21" s="351"/>
      <c r="C21" s="352"/>
      <c r="D21" s="353"/>
      <c r="E21" s="354"/>
      <c r="G21" s="399">
        <v>38596</v>
      </c>
      <c r="H21" s="401">
        <v>38717</v>
      </c>
      <c r="I21" s="170">
        <v>0.485</v>
      </c>
      <c r="J21" s="421"/>
      <c r="K21" s="400">
        <f t="shared" si="0"/>
        <v>0</v>
      </c>
    </row>
    <row r="22" spans="1:5" ht="12.75">
      <c r="A22" s="350"/>
      <c r="B22" s="351"/>
      <c r="C22" s="352"/>
      <c r="D22" s="353"/>
      <c r="E22" s="354"/>
    </row>
    <row r="23" spans="1:5" ht="12.75">
      <c r="A23" s="350"/>
      <c r="B23" s="351"/>
      <c r="C23" s="352"/>
      <c r="D23" s="353"/>
      <c r="E23" s="354"/>
    </row>
    <row r="24" spans="1:5" ht="12.75">
      <c r="A24" s="350"/>
      <c r="B24" s="351"/>
      <c r="C24" s="352"/>
      <c r="D24" s="353"/>
      <c r="E24" s="354"/>
    </row>
    <row r="25" spans="1:5" ht="12.75">
      <c r="A25" s="350"/>
      <c r="B25" s="351"/>
      <c r="C25" s="352"/>
      <c r="D25" s="353"/>
      <c r="E25" s="354"/>
    </row>
    <row r="26" spans="1:5" ht="12.75">
      <c r="A26" s="350"/>
      <c r="B26" s="351"/>
      <c r="C26" s="352"/>
      <c r="D26" s="353"/>
      <c r="E26" s="354"/>
    </row>
    <row r="27" spans="1:5" ht="12.75">
      <c r="A27" s="350"/>
      <c r="B27" s="351"/>
      <c r="C27" s="352"/>
      <c r="D27" s="353"/>
      <c r="E27" s="354"/>
    </row>
    <row r="28" spans="1:5" ht="12.75">
      <c r="A28" s="350"/>
      <c r="B28" s="351"/>
      <c r="C28" s="352"/>
      <c r="D28" s="353"/>
      <c r="E28" s="354"/>
    </row>
    <row r="29" spans="1:5" ht="12.75">
      <c r="A29" s="350"/>
      <c r="B29" s="351"/>
      <c r="C29" s="352"/>
      <c r="D29" s="353"/>
      <c r="E29" s="354"/>
    </row>
    <row r="30" spans="1:5" ht="12.75">
      <c r="A30" s="350"/>
      <c r="B30" s="351"/>
      <c r="C30" s="352"/>
      <c r="D30" s="353"/>
      <c r="E30" s="354"/>
    </row>
    <row r="31" spans="1:5" ht="12.75">
      <c r="A31" s="350"/>
      <c r="B31" s="351"/>
      <c r="C31" s="352"/>
      <c r="D31" s="353"/>
      <c r="E31" s="354"/>
    </row>
    <row r="32" spans="1:5" ht="12.75">
      <c r="A32" s="350"/>
      <c r="B32" s="351"/>
      <c r="C32" s="352"/>
      <c r="D32" s="353"/>
      <c r="E32" s="354"/>
    </row>
    <row r="33" spans="1:5" ht="12.75">
      <c r="A33" s="350"/>
      <c r="B33" s="351"/>
      <c r="C33" s="352"/>
      <c r="D33" s="353"/>
      <c r="E33" s="354"/>
    </row>
    <row r="34" spans="1:5" ht="12.75">
      <c r="A34" s="350"/>
      <c r="B34" s="351"/>
      <c r="C34" s="352"/>
      <c r="D34" s="353"/>
      <c r="E34" s="354"/>
    </row>
    <row r="35" spans="1:5" ht="12.75">
      <c r="A35" s="350"/>
      <c r="B35" s="351"/>
      <c r="C35" s="352"/>
      <c r="D35" s="353"/>
      <c r="E35" s="354"/>
    </row>
    <row r="36" spans="1:5" ht="12.75">
      <c r="A36" s="350"/>
      <c r="B36" s="351"/>
      <c r="C36" s="352"/>
      <c r="D36" s="353"/>
      <c r="E36" s="354"/>
    </row>
    <row r="37" spans="1:5" ht="12.75">
      <c r="A37" s="350"/>
      <c r="B37" s="351"/>
      <c r="C37" s="352"/>
      <c r="D37" s="353"/>
      <c r="E37" s="354"/>
    </row>
    <row r="38" spans="1:5" ht="12.75">
      <c r="A38" s="350"/>
      <c r="B38" s="351"/>
      <c r="C38" s="352"/>
      <c r="D38" s="353"/>
      <c r="E38" s="354"/>
    </row>
    <row r="39" spans="1:5" ht="12.75">
      <c r="A39" s="350"/>
      <c r="B39" s="351"/>
      <c r="C39" s="352"/>
      <c r="D39" s="353"/>
      <c r="E39" s="354"/>
    </row>
    <row r="40" spans="1:5" ht="12.75">
      <c r="A40" s="350"/>
      <c r="B40" s="351"/>
      <c r="C40" s="352"/>
      <c r="D40" s="353"/>
      <c r="E40" s="354"/>
    </row>
    <row r="41" spans="1:5" ht="12.75">
      <c r="A41" s="350"/>
      <c r="B41" s="351"/>
      <c r="C41" s="352"/>
      <c r="D41" s="353"/>
      <c r="E41" s="354"/>
    </row>
    <row r="42" spans="1:5" ht="12.75">
      <c r="A42" s="350"/>
      <c r="B42" s="351"/>
      <c r="C42" s="352"/>
      <c r="D42" s="353"/>
      <c r="E42" s="354"/>
    </row>
    <row r="43" spans="1:5" ht="12.75">
      <c r="A43" s="350"/>
      <c r="B43" s="351"/>
      <c r="C43" s="352"/>
      <c r="D43" s="353"/>
      <c r="E43" s="354"/>
    </row>
    <row r="44" spans="1:5" ht="12.75">
      <c r="A44" s="350"/>
      <c r="B44" s="351"/>
      <c r="C44" s="352"/>
      <c r="D44" s="353"/>
      <c r="E44" s="354"/>
    </row>
    <row r="45" spans="1:5" ht="12.75">
      <c r="A45" s="350"/>
      <c r="B45" s="351"/>
      <c r="C45" s="352"/>
      <c r="D45" s="353"/>
      <c r="E45" s="354"/>
    </row>
    <row r="46" spans="1:5" ht="12.75">
      <c r="A46" s="355"/>
      <c r="B46" s="351"/>
      <c r="C46" s="352"/>
      <c r="D46" s="356"/>
      <c r="E46" s="357"/>
    </row>
    <row r="47" spans="1:5" ht="12.75">
      <c r="A47" s="355"/>
      <c r="B47" s="351"/>
      <c r="C47" s="352"/>
      <c r="D47" s="356"/>
      <c r="E47" s="357"/>
    </row>
    <row r="48" spans="1:5" ht="12.75">
      <c r="A48" s="355"/>
      <c r="B48" s="351"/>
      <c r="C48" s="352"/>
      <c r="D48" s="356"/>
      <c r="E48" s="357"/>
    </row>
    <row r="49" spans="1:5" ht="12.75">
      <c r="A49" s="355"/>
      <c r="B49" s="351"/>
      <c r="C49" s="352"/>
      <c r="D49" s="356"/>
      <c r="E49" s="357"/>
    </row>
    <row r="50" spans="1:5" ht="12.75">
      <c r="A50" s="355"/>
      <c r="B50" s="351"/>
      <c r="C50" s="352"/>
      <c r="D50" s="356"/>
      <c r="E50" s="357"/>
    </row>
    <row r="51" spans="1:5" ht="12.75">
      <c r="A51" s="355"/>
      <c r="B51" s="351"/>
      <c r="C51" s="352"/>
      <c r="D51" s="356"/>
      <c r="E51" s="357"/>
    </row>
    <row r="52" spans="1:5" ht="12.75">
      <c r="A52" s="355"/>
      <c r="B52" s="351"/>
      <c r="C52" s="352"/>
      <c r="D52" s="356"/>
      <c r="E52" s="357"/>
    </row>
    <row r="53" spans="1:5" ht="12.75">
      <c r="A53" s="355"/>
      <c r="B53" s="351"/>
      <c r="C53" s="352"/>
      <c r="D53" s="356"/>
      <c r="E53" s="357"/>
    </row>
    <row r="54" spans="1:5" ht="12.75">
      <c r="A54" s="355"/>
      <c r="B54" s="351"/>
      <c r="C54" s="352"/>
      <c r="D54" s="356"/>
      <c r="E54" s="357"/>
    </row>
    <row r="55" spans="1:5" ht="18" customHeight="1" thickBot="1">
      <c r="A55" s="358"/>
      <c r="B55" s="359"/>
      <c r="C55" s="360"/>
      <c r="D55" s="361"/>
      <c r="E55" s="362"/>
    </row>
    <row r="56" spans="2:5" ht="15" thickBot="1">
      <c r="B56" s="778" t="s">
        <v>145</v>
      </c>
      <c r="C56" s="778"/>
      <c r="D56" s="525">
        <f>SUM(D16:D55)</f>
        <v>0</v>
      </c>
      <c r="E56" s="526">
        <f>SUM(E16:E55)</f>
        <v>0</v>
      </c>
    </row>
    <row r="57" spans="4:5" ht="3" customHeight="1" thickBot="1">
      <c r="D57" s="157"/>
      <c r="E57" s="157"/>
    </row>
    <row r="58" spans="1:28" ht="13.5" thickBot="1">
      <c r="A58" s="104" t="s">
        <v>28</v>
      </c>
      <c r="B58" s="105"/>
      <c r="AA58" s="764" t="s">
        <v>87</v>
      </c>
      <c r="AB58" s="764"/>
    </row>
    <row r="59" spans="1:28" ht="12.75">
      <c r="A59" s="115"/>
      <c r="B59" s="148"/>
      <c r="C59" s="150"/>
      <c r="D59" s="116"/>
      <c r="E59" s="117"/>
      <c r="AA59" s="107" t="s">
        <v>88</v>
      </c>
      <c r="AB59" s="107" t="s">
        <v>89</v>
      </c>
    </row>
    <row r="60" spans="1:5" ht="13.5" thickBot="1">
      <c r="A60" s="118"/>
      <c r="B60" s="149"/>
      <c r="C60" s="151"/>
      <c r="D60" s="119"/>
      <c r="E60" s="120"/>
    </row>
    <row r="61" spans="2:28" ht="13.5" thickBot="1">
      <c r="B61" s="778" t="s">
        <v>145</v>
      </c>
      <c r="C61" s="778"/>
      <c r="D61" s="522">
        <f>SUM(D59:D60)</f>
        <v>0</v>
      </c>
      <c r="E61" s="521">
        <f>SUM(E59:E60)</f>
        <v>0</v>
      </c>
      <c r="Z61" t="s">
        <v>90</v>
      </c>
      <c r="AA61" s="121">
        <f>D61</f>
        <v>0</v>
      </c>
      <c r="AB61" s="121">
        <f>E61</f>
        <v>0</v>
      </c>
    </row>
    <row r="62" spans="4:28" ht="13.5" thickBot="1">
      <c r="D62" s="157"/>
      <c r="Z62" t="s">
        <v>91</v>
      </c>
      <c r="AA62" s="121">
        <v>0</v>
      </c>
      <c r="AB62" s="121">
        <v>0</v>
      </c>
    </row>
    <row r="63" spans="1:28" ht="19.5" thickBot="1" thickTop="1">
      <c r="A63" s="342" t="s">
        <v>149</v>
      </c>
      <c r="B63" s="343"/>
      <c r="C63" s="343"/>
      <c r="D63" s="344"/>
      <c r="F63" s="181"/>
      <c r="G63" s="3"/>
      <c r="H63" s="3"/>
      <c r="I63" s="3"/>
      <c r="AA63" s="122">
        <f>SUM(AA61:AA62)</f>
        <v>0</v>
      </c>
      <c r="AB63" s="122">
        <f>SUM(AB61:AB62)</f>
        <v>0</v>
      </c>
    </row>
    <row r="64" spans="1:28" ht="15" customHeight="1" thickTop="1">
      <c r="A64" s="345" t="s">
        <v>60</v>
      </c>
      <c r="B64" s="3"/>
      <c r="C64" s="3"/>
      <c r="D64" s="346"/>
      <c r="F64" s="3"/>
      <c r="G64" s="3"/>
      <c r="H64" s="3"/>
      <c r="I64" s="3"/>
      <c r="AA64" s="123"/>
      <c r="AB64" s="123"/>
    </row>
    <row r="65" spans="1:28" ht="9" customHeight="1">
      <c r="A65" s="345"/>
      <c r="B65" s="3"/>
      <c r="C65" s="3"/>
      <c r="D65" s="346"/>
      <c r="F65" s="3"/>
      <c r="G65" s="3"/>
      <c r="H65" s="3"/>
      <c r="I65" s="3"/>
      <c r="AA65" s="123">
        <v>0</v>
      </c>
      <c r="AB65" s="123">
        <v>0</v>
      </c>
    </row>
    <row r="66" spans="1:9" ht="12.75">
      <c r="A66" s="345" t="s">
        <v>61</v>
      </c>
      <c r="B66" s="3"/>
      <c r="C66" s="3"/>
      <c r="D66" s="346"/>
      <c r="F66" s="3"/>
      <c r="G66" s="3"/>
      <c r="H66" s="3"/>
      <c r="I66" s="3"/>
    </row>
    <row r="67" spans="1:9" ht="12.75">
      <c r="A67" s="345" t="s">
        <v>110</v>
      </c>
      <c r="B67" s="3"/>
      <c r="C67" s="3"/>
      <c r="D67" s="346"/>
      <c r="F67" s="3"/>
      <c r="G67" s="3"/>
      <c r="H67" s="3"/>
      <c r="I67" s="3"/>
    </row>
    <row r="68" spans="1:9" ht="9" customHeight="1">
      <c r="A68" s="345"/>
      <c r="B68" s="3"/>
      <c r="C68" s="3"/>
      <c r="D68" s="346"/>
      <c r="F68" s="3"/>
      <c r="G68" s="3"/>
      <c r="H68" s="3"/>
      <c r="I68" s="3"/>
    </row>
    <row r="69" spans="1:9" ht="12.75">
      <c r="A69" s="345" t="s">
        <v>62</v>
      </c>
      <c r="B69" s="3"/>
      <c r="C69" s="3"/>
      <c r="D69" s="346"/>
      <c r="F69" s="3"/>
      <c r="G69" s="3"/>
      <c r="H69" s="3"/>
      <c r="I69" s="3"/>
    </row>
    <row r="70" spans="1:9" ht="12.75">
      <c r="A70" s="345" t="s">
        <v>63</v>
      </c>
      <c r="B70" s="3"/>
      <c r="C70" s="3"/>
      <c r="D70" s="346"/>
      <c r="F70" s="3"/>
      <c r="G70" s="3"/>
      <c r="H70" s="3"/>
      <c r="I70" s="3"/>
    </row>
    <row r="71" spans="1:9" ht="9" customHeight="1">
      <c r="A71" s="345"/>
      <c r="B71" s="3"/>
      <c r="C71" s="3"/>
      <c r="D71" s="346"/>
      <c r="F71" s="3"/>
      <c r="G71" s="3"/>
      <c r="H71" s="3"/>
      <c r="I71" s="3"/>
    </row>
    <row r="72" spans="1:9" ht="12.75" customHeight="1">
      <c r="A72" s="345" t="s">
        <v>64</v>
      </c>
      <c r="B72" s="3"/>
      <c r="C72" s="3"/>
      <c r="D72" s="346"/>
      <c r="F72" s="3"/>
      <c r="G72" s="3"/>
      <c r="H72" s="3"/>
      <c r="I72" s="3"/>
    </row>
    <row r="73" spans="1:4" ht="9" customHeight="1" thickBot="1">
      <c r="A73" s="347"/>
      <c r="B73" s="348"/>
      <c r="C73" s="348"/>
      <c r="D73" s="349"/>
    </row>
    <row r="74" ht="13.5" thickTop="1"/>
  </sheetData>
  <sheetProtection password="CC2E" sheet="1" objects="1" scenarios="1"/>
  <mergeCells count="15">
    <mergeCell ref="B61:C61"/>
    <mergeCell ref="AA58:AB58"/>
    <mergeCell ref="G10:K10"/>
    <mergeCell ref="G11:K12"/>
    <mergeCell ref="B56:C56"/>
    <mergeCell ref="B15:C15"/>
    <mergeCell ref="A13:C13"/>
    <mergeCell ref="A11:C11"/>
    <mergeCell ref="A12:C12"/>
    <mergeCell ref="C6:E6"/>
    <mergeCell ref="A2:E2"/>
    <mergeCell ref="C5:E5"/>
    <mergeCell ref="A1:E1"/>
    <mergeCell ref="A3:E3"/>
    <mergeCell ref="C4:E4"/>
  </mergeCells>
  <printOptions/>
  <pageMargins left="0.5" right="0.5" top="0.5" bottom="0" header="0" footer="0"/>
  <pageSetup fitToHeight="1" fitToWidth="1" horizontalDpi="600" verticalDpi="600" orientation="portrait" r:id="rId2"/>
  <headerFooter alignWithMargins="0">
    <oddFooter>&amp;RAttorney Expenses</oddFooter>
  </headerFooter>
  <legacyDrawing r:id="rId1"/>
</worksheet>
</file>

<file path=xl/worksheets/sheet8.xml><?xml version="1.0" encoding="utf-8"?>
<worksheet xmlns="http://schemas.openxmlformats.org/spreadsheetml/2006/main" xmlns:r="http://schemas.openxmlformats.org/officeDocument/2006/relationships">
  <sheetPr codeName="Sheet11">
    <pageSetUpPr fitToPage="1"/>
  </sheetPr>
  <dimension ref="A1:BK124"/>
  <sheetViews>
    <sheetView showGridLines="0" showZeros="0" zoomScalePageLayoutView="0" workbookViewId="0" topLeftCell="A43">
      <selection activeCell="H57" sqref="H57:H58"/>
    </sheetView>
  </sheetViews>
  <sheetFormatPr defaultColWidth="9.140625" defaultRowHeight="12.75"/>
  <cols>
    <col min="1" max="1" width="8.28125" style="0" customWidth="1"/>
    <col min="2" max="2" width="9.57421875" style="0" customWidth="1"/>
    <col min="3" max="3" width="8.28125" style="0" customWidth="1"/>
    <col min="4" max="4" width="9.7109375" style="0" customWidth="1"/>
    <col min="6" max="6" width="4.8515625" style="0" customWidth="1"/>
    <col min="7" max="7" width="10.00390625" style="0" customWidth="1"/>
    <col min="8" max="8" width="9.7109375" style="0" customWidth="1"/>
    <col min="9" max="9" width="11.140625" style="0" customWidth="1"/>
    <col min="10" max="10" width="3.140625" style="0" customWidth="1"/>
    <col min="11" max="11" width="10.421875" style="0" customWidth="1"/>
    <col min="12" max="12" width="13.28125" style="0" customWidth="1"/>
    <col min="13" max="13" width="8.28125" style="0" customWidth="1"/>
    <col min="14" max="14" width="9.28125" style="0" bestFit="1" customWidth="1"/>
    <col min="27" max="43" width="0" style="0" hidden="1" customWidth="1"/>
  </cols>
  <sheetData>
    <row r="1" spans="1:12" s="40" customFormat="1" ht="15.75" customHeight="1" thickBot="1">
      <c r="A1" s="67" t="s">
        <v>213</v>
      </c>
      <c r="B1" s="241"/>
      <c r="C1" s="388"/>
      <c r="D1" s="388"/>
      <c r="E1" s="388"/>
      <c r="F1" s="388"/>
      <c r="G1" s="388"/>
      <c r="H1" s="67"/>
      <c r="I1" s="67"/>
      <c r="J1" s="67"/>
      <c r="K1" s="67"/>
      <c r="L1" s="67"/>
    </row>
    <row r="2" spans="1:12" s="40" customFormat="1" ht="10.5" customHeight="1">
      <c r="A2" s="61" t="s">
        <v>169</v>
      </c>
      <c r="B2" s="49"/>
      <c r="C2" s="55"/>
      <c r="D2" s="50" t="s">
        <v>170</v>
      </c>
      <c r="E2" s="49"/>
      <c r="F2" s="49"/>
      <c r="G2" s="49"/>
      <c r="H2" s="49"/>
      <c r="I2" s="55"/>
      <c r="J2" s="50" t="s">
        <v>171</v>
      </c>
      <c r="K2" s="49"/>
      <c r="L2" s="62"/>
    </row>
    <row r="3" spans="1:12" ht="11.25" customHeight="1">
      <c r="A3" s="69"/>
      <c r="B3" s="53"/>
      <c r="C3" s="54"/>
      <c r="D3" s="818" t="str">
        <f>Header!B10</f>
        <v>Issam George Hamama</v>
      </c>
      <c r="E3" s="819"/>
      <c r="F3" s="819"/>
      <c r="G3" s="819"/>
      <c r="H3" s="819"/>
      <c r="I3" s="820"/>
      <c r="J3" s="52"/>
      <c r="K3" s="805"/>
      <c r="L3" s="806"/>
    </row>
    <row r="4" spans="1:25" s="40" customFormat="1" ht="9" customHeight="1">
      <c r="A4" s="56" t="s">
        <v>172</v>
      </c>
      <c r="B4" s="38"/>
      <c r="C4" s="39"/>
      <c r="D4" s="37" t="s">
        <v>1</v>
      </c>
      <c r="E4" s="38"/>
      <c r="F4" s="39"/>
      <c r="G4" s="37" t="s">
        <v>0</v>
      </c>
      <c r="H4" s="38"/>
      <c r="I4" s="39"/>
      <c r="J4" s="37" t="s">
        <v>173</v>
      </c>
      <c r="K4" s="38"/>
      <c r="L4" s="57"/>
      <c r="S4"/>
      <c r="T4"/>
      <c r="U4"/>
      <c r="V4"/>
      <c r="W4"/>
      <c r="X4"/>
      <c r="Y4"/>
    </row>
    <row r="5" spans="1:12" ht="9" customHeight="1">
      <c r="A5" s="58"/>
      <c r="B5" s="53"/>
      <c r="C5" s="54"/>
      <c r="D5" s="821" t="str">
        <f>Header!B8</f>
        <v>2:08-CR-20314</v>
      </c>
      <c r="E5" s="822"/>
      <c r="F5" s="54"/>
      <c r="G5" s="829"/>
      <c r="H5" s="830"/>
      <c r="I5" s="54"/>
      <c r="J5" s="52"/>
      <c r="K5" s="53"/>
      <c r="L5" s="59"/>
    </row>
    <row r="6" spans="1:27" s="40" customFormat="1" ht="10.5" customHeight="1">
      <c r="A6" s="44" t="s">
        <v>2</v>
      </c>
      <c r="B6" s="45"/>
      <c r="C6" s="46"/>
      <c r="D6" s="37" t="s">
        <v>215</v>
      </c>
      <c r="F6" s="38"/>
      <c r="G6" s="44" t="s">
        <v>216</v>
      </c>
      <c r="H6" s="45"/>
      <c r="I6" s="46"/>
      <c r="J6" s="45" t="s">
        <v>217</v>
      </c>
      <c r="L6" s="60"/>
      <c r="S6"/>
      <c r="T6"/>
      <c r="U6"/>
      <c r="V6"/>
      <c r="W6"/>
      <c r="X6"/>
      <c r="Y6"/>
      <c r="AA6"/>
    </row>
    <row r="7" spans="1:27" ht="15" customHeight="1">
      <c r="A7" s="831" t="str">
        <f>Header!E8</f>
        <v>USA v. Hamama</v>
      </c>
      <c r="B7" s="819"/>
      <c r="C7" s="820"/>
      <c r="D7" s="808"/>
      <c r="E7" s="816"/>
      <c r="F7" s="817"/>
      <c r="G7" s="808"/>
      <c r="H7" s="816"/>
      <c r="I7" s="817"/>
      <c r="J7" s="826"/>
      <c r="K7" s="827"/>
      <c r="L7" s="828"/>
      <c r="AA7" s="40"/>
    </row>
    <row r="8" spans="1:63" ht="10.5" customHeight="1">
      <c r="A8" s="56" t="s">
        <v>65</v>
      </c>
      <c r="B8" s="38"/>
      <c r="C8" s="38"/>
      <c r="D8" s="38"/>
      <c r="E8" s="38"/>
      <c r="F8" s="38"/>
      <c r="G8" s="38"/>
      <c r="H8" s="38"/>
      <c r="I8" s="38"/>
      <c r="J8" s="38"/>
      <c r="K8" s="38"/>
      <c r="L8" s="57"/>
      <c r="AZ8" s="198"/>
      <c r="BA8" s="198"/>
      <c r="BB8" s="198"/>
      <c r="BC8" s="198"/>
      <c r="BD8" s="198"/>
      <c r="BE8" s="198"/>
      <c r="BF8" s="198"/>
      <c r="BG8" s="198"/>
      <c r="BH8" s="198"/>
      <c r="BI8" s="198"/>
      <c r="BJ8" s="198"/>
      <c r="BK8" s="198"/>
    </row>
    <row r="9" spans="1:63" ht="9" customHeight="1">
      <c r="A9" s="810"/>
      <c r="B9" s="811"/>
      <c r="C9" s="811"/>
      <c r="D9" s="811"/>
      <c r="E9" s="811"/>
      <c r="F9" s="811"/>
      <c r="G9" s="811"/>
      <c r="H9" s="811"/>
      <c r="I9" s="811"/>
      <c r="J9" s="811"/>
      <c r="K9" s="811"/>
      <c r="L9" s="812"/>
      <c r="AZ9" s="198"/>
      <c r="BA9" s="198"/>
      <c r="BB9" s="198"/>
      <c r="BC9" s="198"/>
      <c r="BD9" s="198"/>
      <c r="BE9" s="198"/>
      <c r="BF9" s="198"/>
      <c r="BG9" s="198"/>
      <c r="BH9" s="198"/>
      <c r="BI9" s="198"/>
      <c r="BJ9" s="198"/>
      <c r="BK9" s="198"/>
    </row>
    <row r="10" spans="1:63" ht="6.75" customHeight="1">
      <c r="A10" s="813"/>
      <c r="B10" s="814"/>
      <c r="C10" s="814"/>
      <c r="D10" s="814"/>
      <c r="E10" s="814"/>
      <c r="F10" s="814"/>
      <c r="G10" s="814"/>
      <c r="H10" s="814"/>
      <c r="I10" s="814"/>
      <c r="J10" s="814"/>
      <c r="K10" s="814"/>
      <c r="L10" s="815"/>
      <c r="AA10" s="48"/>
      <c r="AZ10" s="198"/>
      <c r="BA10" s="198"/>
      <c r="BB10" s="198"/>
      <c r="BC10" s="198"/>
      <c r="BD10" s="198"/>
      <c r="BE10" s="198"/>
      <c r="BF10" s="198"/>
      <c r="BG10" s="198"/>
      <c r="BH10" s="198"/>
      <c r="BI10" s="198"/>
      <c r="BJ10" s="198"/>
      <c r="BK10" s="198"/>
    </row>
    <row r="11" spans="1:63" ht="19.5" customHeight="1">
      <c r="A11" s="753" t="s">
        <v>263</v>
      </c>
      <c r="B11" s="754"/>
      <c r="C11" s="754"/>
      <c r="D11" s="754"/>
      <c r="E11" s="755"/>
      <c r="F11" s="38" t="s">
        <v>218</v>
      </c>
      <c r="G11" s="38"/>
      <c r="H11" s="38"/>
      <c r="I11" s="834"/>
      <c r="J11" s="835"/>
      <c r="K11" s="835"/>
      <c r="L11" s="836"/>
      <c r="AZ11" s="198"/>
      <c r="BA11" s="759"/>
      <c r="BB11" s="759"/>
      <c r="BC11" s="759"/>
      <c r="BD11" s="759"/>
      <c r="BE11" s="759"/>
      <c r="BF11" s="198"/>
      <c r="BG11" s="759"/>
      <c r="BH11" s="759"/>
      <c r="BI11" s="759"/>
      <c r="BJ11" s="759"/>
      <c r="BK11" s="759"/>
    </row>
    <row r="12" spans="1:63" ht="12.75" customHeight="1">
      <c r="A12" s="533" t="s">
        <v>144</v>
      </c>
      <c r="B12" s="799" t="s">
        <v>391</v>
      </c>
      <c r="C12" s="800"/>
      <c r="D12" s="800"/>
      <c r="E12" s="801"/>
      <c r="F12" s="808"/>
      <c r="G12" s="816"/>
      <c r="H12" s="816"/>
      <c r="I12" s="817"/>
      <c r="J12" s="646"/>
      <c r="K12" s="808"/>
      <c r="L12" s="809"/>
      <c r="AZ12" s="198"/>
      <c r="BA12" s="263"/>
      <c r="BB12" s="760"/>
      <c r="BC12" s="760"/>
      <c r="BD12" s="760"/>
      <c r="BE12" s="760"/>
      <c r="BF12" s="198"/>
      <c r="BG12" s="263"/>
      <c r="BH12" s="760"/>
      <c r="BI12" s="760"/>
      <c r="BJ12" s="760"/>
      <c r="BK12" s="760"/>
    </row>
    <row r="13" spans="1:63" ht="11.25" customHeight="1">
      <c r="A13" s="533"/>
      <c r="B13" s="49"/>
      <c r="C13" s="49"/>
      <c r="D13" s="49"/>
      <c r="E13" s="55"/>
      <c r="F13" s="895" t="s">
        <v>219</v>
      </c>
      <c r="G13" s="896"/>
      <c r="H13" s="896"/>
      <c r="I13" s="897"/>
      <c r="J13" s="648"/>
      <c r="K13" s="832" t="s">
        <v>220</v>
      </c>
      <c r="L13" s="833"/>
      <c r="AZ13" s="198"/>
      <c r="BA13" s="263"/>
      <c r="BB13" s="263"/>
      <c r="BC13" s="263"/>
      <c r="BD13" s="263"/>
      <c r="BE13" s="263"/>
      <c r="BF13" s="198"/>
      <c r="BG13" s="263"/>
      <c r="BH13" s="263"/>
      <c r="BI13" s="263"/>
      <c r="BJ13" s="263"/>
      <c r="BK13" s="263"/>
    </row>
    <row r="14" spans="1:63" ht="11.25" customHeight="1">
      <c r="A14" s="533" t="s">
        <v>143</v>
      </c>
      <c r="B14" s="799" t="s">
        <v>392</v>
      </c>
      <c r="C14" s="800"/>
      <c r="D14" s="800"/>
      <c r="E14" s="801"/>
      <c r="F14" s="647" t="s">
        <v>317</v>
      </c>
      <c r="G14" s="898" t="s">
        <v>318</v>
      </c>
      <c r="H14" s="898"/>
      <c r="I14" s="898"/>
      <c r="J14" s="898"/>
      <c r="K14" s="898"/>
      <c r="L14" s="899"/>
      <c r="AA14" s="47"/>
      <c r="AZ14" s="198"/>
      <c r="BA14" s="263"/>
      <c r="BB14" s="760"/>
      <c r="BC14" s="760"/>
      <c r="BD14" s="760"/>
      <c r="BE14" s="760"/>
      <c r="BF14" s="198"/>
      <c r="BG14" s="263"/>
      <c r="BH14" s="760"/>
      <c r="BI14" s="760"/>
      <c r="BJ14" s="760"/>
      <c r="BK14" s="760"/>
    </row>
    <row r="15" spans="1:63" ht="11.25" customHeight="1">
      <c r="A15" s="533"/>
      <c r="B15" s="799" t="s">
        <v>393</v>
      </c>
      <c r="C15" s="800"/>
      <c r="D15" s="800"/>
      <c r="E15" s="801"/>
      <c r="F15" s="387"/>
      <c r="G15" s="900"/>
      <c r="H15" s="900"/>
      <c r="I15" s="900"/>
      <c r="J15" s="900"/>
      <c r="K15" s="900"/>
      <c r="L15" s="901"/>
      <c r="AZ15" s="198"/>
      <c r="BA15" s="263"/>
      <c r="BB15" s="762"/>
      <c r="BC15" s="762"/>
      <c r="BD15" s="762"/>
      <c r="BE15" s="762"/>
      <c r="BF15" s="198"/>
      <c r="BG15" s="263"/>
      <c r="BH15" s="762"/>
      <c r="BI15" s="762"/>
      <c r="BJ15" s="762"/>
      <c r="BK15" s="762"/>
    </row>
    <row r="16" spans="1:63" ht="11.25" customHeight="1">
      <c r="A16" s="533"/>
      <c r="B16" s="799" t="s">
        <v>394</v>
      </c>
      <c r="C16" s="800"/>
      <c r="D16" s="800"/>
      <c r="E16" s="801"/>
      <c r="F16" s="387"/>
      <c r="G16" s="900"/>
      <c r="H16" s="900"/>
      <c r="I16" s="900"/>
      <c r="J16" s="900"/>
      <c r="K16" s="900"/>
      <c r="L16" s="901"/>
      <c r="AZ16" s="198"/>
      <c r="BA16" s="263"/>
      <c r="BB16" s="760"/>
      <c r="BC16" s="760"/>
      <c r="BD16" s="760"/>
      <c r="BE16" s="760"/>
      <c r="BF16" s="198"/>
      <c r="BG16" s="263"/>
      <c r="BH16" s="760"/>
      <c r="BI16" s="760"/>
      <c r="BJ16" s="760"/>
      <c r="BK16" s="760"/>
    </row>
    <row r="17" spans="1:63" ht="9" customHeight="1">
      <c r="A17" s="533"/>
      <c r="B17" s="49"/>
      <c r="C17" s="49"/>
      <c r="D17" s="49"/>
      <c r="E17" s="55"/>
      <c r="F17" s="387"/>
      <c r="G17" s="900"/>
      <c r="H17" s="900"/>
      <c r="I17" s="900"/>
      <c r="J17" s="900"/>
      <c r="K17" s="900"/>
      <c r="L17" s="901"/>
      <c r="AZ17" s="198"/>
      <c r="BA17" s="263"/>
      <c r="BB17" s="263"/>
      <c r="BC17" s="263"/>
      <c r="BD17" s="263"/>
      <c r="BE17" s="263"/>
      <c r="BF17" s="198"/>
      <c r="BG17" s="263"/>
      <c r="BH17" s="263"/>
      <c r="BI17" s="263"/>
      <c r="BJ17" s="263"/>
      <c r="BK17" s="263"/>
    </row>
    <row r="18" spans="1:63" ht="11.25" customHeight="1">
      <c r="A18" s="533" t="s">
        <v>379</v>
      </c>
      <c r="B18" s="823" t="s">
        <v>395</v>
      </c>
      <c r="C18" s="824"/>
      <c r="D18" s="824"/>
      <c r="E18" s="825"/>
      <c r="F18" s="387"/>
      <c r="G18" s="900"/>
      <c r="H18" s="900"/>
      <c r="I18" s="900"/>
      <c r="J18" s="900"/>
      <c r="K18" s="900"/>
      <c r="L18" s="901"/>
      <c r="AZ18" s="198"/>
      <c r="BA18" s="263"/>
      <c r="BB18" s="760"/>
      <c r="BC18" s="760"/>
      <c r="BD18" s="760"/>
      <c r="BE18" s="760"/>
      <c r="BF18" s="198"/>
      <c r="BG18" s="263"/>
      <c r="BH18" s="760"/>
      <c r="BI18" s="760"/>
      <c r="BJ18" s="760"/>
      <c r="BK18" s="760"/>
    </row>
    <row r="19" spans="1:63" ht="7.5" customHeight="1">
      <c r="A19" s="533"/>
      <c r="B19" s="49"/>
      <c r="C19" s="49"/>
      <c r="D19" s="49"/>
      <c r="E19" s="55"/>
      <c r="F19" s="387"/>
      <c r="G19" s="902"/>
      <c r="H19" s="902"/>
      <c r="I19" s="902"/>
      <c r="J19" s="902"/>
      <c r="K19" s="902"/>
      <c r="L19" s="901"/>
      <c r="AZ19" s="198"/>
      <c r="BA19" s="263"/>
      <c r="BB19" s="263"/>
      <c r="BC19" s="263"/>
      <c r="BD19" s="263"/>
      <c r="BE19" s="263"/>
      <c r="BF19" s="198"/>
      <c r="BG19" s="263"/>
      <c r="BH19" s="263"/>
      <c r="BI19" s="263"/>
      <c r="BJ19" s="263"/>
      <c r="BK19" s="263"/>
    </row>
    <row r="20" spans="1:63" ht="11.25" customHeight="1">
      <c r="A20" s="533" t="s">
        <v>380</v>
      </c>
      <c r="B20" s="799" t="s">
        <v>396</v>
      </c>
      <c r="C20" s="800"/>
      <c r="D20" s="800"/>
      <c r="E20" s="801"/>
      <c r="F20" s="242"/>
      <c r="G20" s="902"/>
      <c r="H20" s="902"/>
      <c r="I20" s="902"/>
      <c r="J20" s="902"/>
      <c r="K20" s="902"/>
      <c r="L20" s="901"/>
      <c r="AZ20" s="198"/>
      <c r="BA20" s="263"/>
      <c r="BB20" s="760"/>
      <c r="BC20" s="760"/>
      <c r="BD20" s="760"/>
      <c r="BE20" s="760"/>
      <c r="BF20" s="198"/>
      <c r="BG20" s="263"/>
      <c r="BH20" s="760"/>
      <c r="BI20" s="760"/>
      <c r="BJ20" s="760"/>
      <c r="BK20" s="760"/>
    </row>
    <row r="21" spans="1:63" ht="5.25" customHeight="1">
      <c r="A21" s="58"/>
      <c r="B21" s="53"/>
      <c r="C21" s="53"/>
      <c r="D21" s="53"/>
      <c r="E21" s="54"/>
      <c r="F21" s="242"/>
      <c r="G21" s="243"/>
      <c r="H21" s="243"/>
      <c r="I21" s="243"/>
      <c r="J21" s="243"/>
      <c r="K21" s="243"/>
      <c r="L21" s="244"/>
      <c r="AZ21" s="198"/>
      <c r="BA21" s="263"/>
      <c r="BB21" s="263"/>
      <c r="BC21" s="263"/>
      <c r="BD21" s="263"/>
      <c r="BE21" s="263"/>
      <c r="BF21" s="198"/>
      <c r="BG21" s="263"/>
      <c r="BH21" s="263"/>
      <c r="BI21" s="263"/>
      <c r="BJ21" s="263"/>
      <c r="BK21" s="263"/>
    </row>
    <row r="22" spans="1:63" ht="11.25" customHeight="1">
      <c r="A22" s="56" t="s">
        <v>16</v>
      </c>
      <c r="B22" s="41"/>
      <c r="C22" s="41"/>
      <c r="D22" s="41"/>
      <c r="E22" s="42"/>
      <c r="F22" s="242"/>
      <c r="G22" s="381" t="s">
        <v>319</v>
      </c>
      <c r="H22" s="243"/>
      <c r="I22" s="243"/>
      <c r="J22" s="243"/>
      <c r="K22" s="243"/>
      <c r="L22" s="244"/>
      <c r="AZ22" s="198"/>
      <c r="BA22" s="263"/>
      <c r="BB22" s="198"/>
      <c r="BC22" s="198"/>
      <c r="BD22" s="198"/>
      <c r="BE22" s="198"/>
      <c r="BF22" s="198"/>
      <c r="BG22" s="263"/>
      <c r="BH22" s="198"/>
      <c r="BI22" s="198"/>
      <c r="BJ22" s="198"/>
      <c r="BK22" s="198"/>
    </row>
    <row r="23" spans="1:63" ht="12.75" customHeight="1">
      <c r="A23" s="61" t="s">
        <v>114</v>
      </c>
      <c r="B23" s="3"/>
      <c r="C23" s="3"/>
      <c r="D23" s="3"/>
      <c r="E23" s="43"/>
      <c r="F23" s="242"/>
      <c r="G23" s="890"/>
      <c r="H23" s="891"/>
      <c r="I23" s="891"/>
      <c r="J23" s="891"/>
      <c r="K23" s="891"/>
      <c r="L23" s="244"/>
      <c r="AZ23" s="198"/>
      <c r="BA23" s="263"/>
      <c r="BB23" s="198"/>
      <c r="BC23" s="198"/>
      <c r="BD23" s="198"/>
      <c r="BE23" s="198"/>
      <c r="BF23" s="198"/>
      <c r="BG23" s="263"/>
      <c r="BH23" s="198"/>
      <c r="BI23" s="198"/>
      <c r="BJ23" s="198"/>
      <c r="BK23" s="198"/>
    </row>
    <row r="24" spans="1:63" ht="6" customHeight="1">
      <c r="A24" s="63"/>
      <c r="B24" s="3"/>
      <c r="C24" s="3"/>
      <c r="D24" s="3"/>
      <c r="E24" s="43"/>
      <c r="F24" s="245" t="s">
        <v>222</v>
      </c>
      <c r="G24" s="892"/>
      <c r="H24" s="892"/>
      <c r="I24" s="892"/>
      <c r="J24" s="892"/>
      <c r="K24" s="892"/>
      <c r="L24" s="246"/>
      <c r="AZ24" s="198"/>
      <c r="BA24" s="198"/>
      <c r="BB24" s="198"/>
      <c r="BC24" s="198"/>
      <c r="BD24" s="198"/>
      <c r="BE24" s="198"/>
      <c r="BF24" s="198"/>
      <c r="BG24" s="198"/>
      <c r="BH24" s="198"/>
      <c r="BI24" s="198"/>
      <c r="BJ24" s="198"/>
      <c r="BK24" s="198"/>
    </row>
    <row r="25" spans="1:63" ht="12.75" customHeight="1">
      <c r="A25" s="63"/>
      <c r="B25" s="3"/>
      <c r="C25" s="3"/>
      <c r="D25" s="3"/>
      <c r="E25" s="43"/>
      <c r="G25" s="839" t="s">
        <v>8</v>
      </c>
      <c r="H25" s="839"/>
      <c r="I25" s="839"/>
      <c r="J25" s="839"/>
      <c r="K25" s="839"/>
      <c r="L25" s="247"/>
      <c r="AZ25" s="198"/>
      <c r="BA25" s="198"/>
      <c r="BB25" s="198"/>
      <c r="BC25" s="198"/>
      <c r="BD25" s="198"/>
      <c r="BE25" s="198"/>
      <c r="BF25" s="198"/>
      <c r="BG25" s="198"/>
      <c r="BH25" s="198"/>
      <c r="BI25" s="198"/>
      <c r="BJ25" s="198"/>
      <c r="BK25" s="198"/>
    </row>
    <row r="26" spans="1:63" ht="12.75">
      <c r="A26" s="533" t="s">
        <v>144</v>
      </c>
      <c r="B26" s="802" t="s">
        <v>391</v>
      </c>
      <c r="C26" s="803"/>
      <c r="D26" s="803"/>
      <c r="E26" s="804"/>
      <c r="F26" s="248"/>
      <c r="G26" s="249"/>
      <c r="H26" s="249"/>
      <c r="I26" s="249"/>
      <c r="L26" s="250"/>
      <c r="AZ26" s="198"/>
      <c r="BA26" s="263"/>
      <c r="BB26" s="760"/>
      <c r="BC26" s="760"/>
      <c r="BD26" s="760"/>
      <c r="BE26" s="760"/>
      <c r="BF26" s="198"/>
      <c r="BG26" s="263"/>
      <c r="BH26" s="760"/>
      <c r="BI26" s="760"/>
      <c r="BJ26" s="760"/>
      <c r="BK26" s="760"/>
    </row>
    <row r="27" spans="1:63" ht="10.5" customHeight="1">
      <c r="A27" s="533"/>
      <c r="B27" s="49"/>
      <c r="C27" s="49"/>
      <c r="D27" s="49"/>
      <c r="E27" s="55"/>
      <c r="F27" s="3"/>
      <c r="G27" s="844"/>
      <c r="H27" s="844"/>
      <c r="J27" s="807"/>
      <c r="K27" s="807"/>
      <c r="L27" s="64"/>
      <c r="AZ27" s="198"/>
      <c r="BA27" s="263"/>
      <c r="BB27" s="263"/>
      <c r="BC27" s="263"/>
      <c r="BD27" s="263"/>
      <c r="BE27" s="263"/>
      <c r="BF27" s="198"/>
      <c r="BG27" s="263"/>
      <c r="BH27" s="263"/>
      <c r="BI27" s="263"/>
      <c r="BJ27" s="263"/>
      <c r="BK27" s="263"/>
    </row>
    <row r="28" spans="1:63" ht="12.75">
      <c r="A28" s="533" t="s">
        <v>143</v>
      </c>
      <c r="B28" s="799" t="s">
        <v>392</v>
      </c>
      <c r="C28" s="800"/>
      <c r="D28" s="800"/>
      <c r="E28" s="801"/>
      <c r="F28" s="3"/>
      <c r="G28" s="839" t="s">
        <v>9</v>
      </c>
      <c r="H28" s="839"/>
      <c r="J28" s="839" t="s">
        <v>10</v>
      </c>
      <c r="K28" s="839"/>
      <c r="L28" s="64"/>
      <c r="AZ28" s="198"/>
      <c r="BA28" s="263"/>
      <c r="BB28" s="760"/>
      <c r="BC28" s="760"/>
      <c r="BD28" s="760"/>
      <c r="BE28" s="760"/>
      <c r="BF28" s="198"/>
      <c r="BG28" s="263"/>
      <c r="BH28" s="760"/>
      <c r="BI28" s="760"/>
      <c r="BJ28" s="760"/>
      <c r="BK28" s="760"/>
    </row>
    <row r="29" spans="1:63" ht="10.5" customHeight="1">
      <c r="A29" s="61"/>
      <c r="B29" s="799" t="s">
        <v>393</v>
      </c>
      <c r="C29" s="800"/>
      <c r="D29" s="800"/>
      <c r="E29" s="801"/>
      <c r="F29" s="3"/>
      <c r="I29" s="3"/>
      <c r="L29" s="64"/>
      <c r="AZ29" s="198"/>
      <c r="BA29" s="263"/>
      <c r="BB29" s="762"/>
      <c r="BC29" s="762"/>
      <c r="BD29" s="762"/>
      <c r="BE29" s="762"/>
      <c r="BF29" s="198"/>
      <c r="BG29" s="263"/>
      <c r="BH29" s="762"/>
      <c r="BI29" s="762"/>
      <c r="BJ29" s="762"/>
      <c r="BK29" s="762"/>
    </row>
    <row r="30" spans="1:63" ht="10.5" customHeight="1">
      <c r="A30" s="61"/>
      <c r="B30" s="799" t="s">
        <v>394</v>
      </c>
      <c r="C30" s="800"/>
      <c r="D30" s="800"/>
      <c r="E30" s="801"/>
      <c r="F30" s="3"/>
      <c r="I30" s="3"/>
      <c r="L30" s="64"/>
      <c r="AZ30" s="198"/>
      <c r="BA30" s="263"/>
      <c r="BB30" s="760"/>
      <c r="BC30" s="760"/>
      <c r="BD30" s="760"/>
      <c r="BE30" s="760"/>
      <c r="BF30" s="198"/>
      <c r="BG30" s="263"/>
      <c r="BH30" s="760"/>
      <c r="BI30" s="760"/>
      <c r="BJ30" s="760"/>
      <c r="BK30" s="760"/>
    </row>
    <row r="31" spans="1:63" ht="18" customHeight="1">
      <c r="A31" s="63"/>
      <c r="B31" s="3"/>
      <c r="C31" s="3"/>
      <c r="D31" s="3"/>
      <c r="E31" s="43"/>
      <c r="F31" s="951" t="s">
        <v>223</v>
      </c>
      <c r="G31" s="951"/>
      <c r="H31" s="951"/>
      <c r="I31" s="951"/>
      <c r="J31" s="951"/>
      <c r="K31" s="951"/>
      <c r="L31" s="952"/>
      <c r="AZ31" s="198"/>
      <c r="BA31" s="198"/>
      <c r="BB31" s="198"/>
      <c r="BC31" s="198"/>
      <c r="BD31" s="198"/>
      <c r="BE31" s="198"/>
      <c r="BF31" s="198"/>
      <c r="BG31" s="198"/>
      <c r="BH31" s="198"/>
      <c r="BI31" s="198"/>
      <c r="BJ31" s="198"/>
      <c r="BK31" s="198"/>
    </row>
    <row r="32" spans="1:63" ht="3.75" customHeight="1">
      <c r="A32" s="63"/>
      <c r="B32" s="3"/>
      <c r="C32" s="3"/>
      <c r="D32" s="3"/>
      <c r="E32" s="43"/>
      <c r="F32" s="951"/>
      <c r="G32" s="951"/>
      <c r="H32" s="951"/>
      <c r="I32" s="951"/>
      <c r="J32" s="951"/>
      <c r="K32" s="951"/>
      <c r="L32" s="952"/>
      <c r="AZ32" s="198"/>
      <c r="BA32" s="198"/>
      <c r="BB32" s="198"/>
      <c r="BC32" s="198"/>
      <c r="BD32" s="198"/>
      <c r="BE32" s="198"/>
      <c r="BF32" s="198"/>
      <c r="BG32" s="198"/>
      <c r="BH32" s="198"/>
      <c r="BI32" s="198"/>
      <c r="BJ32" s="198"/>
      <c r="BK32" s="198"/>
    </row>
    <row r="33" spans="1:63" ht="4.5" customHeight="1" thickBot="1">
      <c r="A33" s="63"/>
      <c r="B33" s="3"/>
      <c r="C33" s="3"/>
      <c r="D33" s="3"/>
      <c r="E33" s="3"/>
      <c r="F33" s="3"/>
      <c r="G33" s="3"/>
      <c r="H33" s="3"/>
      <c r="I33" s="3"/>
      <c r="J33" s="3"/>
      <c r="K33" s="3"/>
      <c r="L33" s="64"/>
      <c r="AZ33" s="198"/>
      <c r="BA33" s="198"/>
      <c r="BB33" s="198"/>
      <c r="BC33" s="198"/>
      <c r="BD33" s="198"/>
      <c r="BE33" s="198"/>
      <c r="BF33" s="198"/>
      <c r="BG33" s="198"/>
      <c r="BH33" s="198"/>
      <c r="BI33" s="198"/>
      <c r="BJ33" s="198"/>
      <c r="BK33" s="198"/>
    </row>
    <row r="34" spans="1:63" ht="13.5" customHeight="1" thickBot="1">
      <c r="A34" s="907" t="s">
        <v>142</v>
      </c>
      <c r="B34" s="908"/>
      <c r="C34" s="908"/>
      <c r="D34" s="908"/>
      <c r="E34" s="908"/>
      <c r="F34" s="908"/>
      <c r="G34" s="908"/>
      <c r="H34" s="909"/>
      <c r="I34" s="907" t="s">
        <v>21</v>
      </c>
      <c r="J34" s="908"/>
      <c r="K34" s="908"/>
      <c r="L34" s="909"/>
      <c r="AZ34" s="198"/>
      <c r="BA34" s="198"/>
      <c r="BB34" s="198"/>
      <c r="BC34" s="198"/>
      <c r="BD34" s="198"/>
      <c r="BE34" s="198"/>
      <c r="BF34" s="198"/>
      <c r="BG34" s="198"/>
      <c r="BH34" s="198"/>
      <c r="BI34" s="198"/>
      <c r="BJ34" s="198"/>
      <c r="BK34" s="198"/>
    </row>
    <row r="35" spans="1:63" ht="27.75" customHeight="1" thickBot="1">
      <c r="A35" s="948" t="s">
        <v>355</v>
      </c>
      <c r="B35" s="949"/>
      <c r="C35" s="949"/>
      <c r="D35" s="950"/>
      <c r="E35" s="51" t="s">
        <v>17</v>
      </c>
      <c r="F35" s="389"/>
      <c r="G35" s="934" t="s">
        <v>18</v>
      </c>
      <c r="H35" s="935"/>
      <c r="I35" s="268" t="s">
        <v>19</v>
      </c>
      <c r="J35" s="910" t="s">
        <v>268</v>
      </c>
      <c r="K35" s="911"/>
      <c r="L35" s="65" t="s">
        <v>20</v>
      </c>
      <c r="AZ35" s="198"/>
      <c r="BA35" s="198"/>
      <c r="BB35" s="198"/>
      <c r="BC35" s="198"/>
      <c r="BD35" s="198"/>
      <c r="BE35" s="198"/>
      <c r="BF35" s="198"/>
      <c r="BG35" s="198"/>
      <c r="BH35" s="198"/>
      <c r="BI35" s="198"/>
      <c r="BJ35" s="198"/>
      <c r="BK35" s="198"/>
    </row>
    <row r="36" spans="1:27" s="31" customFormat="1" ht="11.25" customHeight="1">
      <c r="A36" s="251" t="s">
        <v>224</v>
      </c>
      <c r="B36" s="572" t="s">
        <v>225</v>
      </c>
      <c r="C36" s="573"/>
      <c r="D36" s="252"/>
      <c r="E36" s="577">
        <f>Timesheet!C126</f>
        <v>0</v>
      </c>
      <c r="F36" s="527"/>
      <c r="G36" s="876">
        <f aca="true" t="shared" si="0" ref="G36:G43">E36*$C$44</f>
        <v>0</v>
      </c>
      <c r="H36" s="877"/>
      <c r="I36" s="578"/>
      <c r="J36" s="893">
        <f>I36*$C$44</f>
        <v>0</v>
      </c>
      <c r="K36" s="894"/>
      <c r="L36" s="579">
        <f>G36+J36</f>
        <v>0</v>
      </c>
      <c r="AA36" s="40"/>
    </row>
    <row r="37" spans="1:12" ht="11.25" customHeight="1">
      <c r="A37" s="886" t="s">
        <v>226</v>
      </c>
      <c r="B37" s="574" t="s">
        <v>227</v>
      </c>
      <c r="C37" s="575"/>
      <c r="D37" s="46"/>
      <c r="E37" s="577">
        <f>Timesheet!D126</f>
        <v>0</v>
      </c>
      <c r="F37" s="527"/>
      <c r="G37" s="876">
        <f t="shared" si="0"/>
        <v>0</v>
      </c>
      <c r="H37" s="877"/>
      <c r="I37" s="580"/>
      <c r="J37" s="840">
        <f aca="true" t="shared" si="1" ref="J37:J43">I37*$C$44</f>
        <v>0</v>
      </c>
      <c r="K37" s="841"/>
      <c r="L37" s="581">
        <f aca="true" t="shared" si="2" ref="L37:L43">G37+J37</f>
        <v>0</v>
      </c>
    </row>
    <row r="38" spans="1:12" ht="11.25" customHeight="1">
      <c r="A38" s="886"/>
      <c r="B38" s="574" t="s">
        <v>228</v>
      </c>
      <c r="C38" s="575"/>
      <c r="D38" s="46"/>
      <c r="E38" s="577">
        <f>Timesheet!E126</f>
        <v>0</v>
      </c>
      <c r="F38" s="527"/>
      <c r="G38" s="938">
        <f t="shared" si="0"/>
        <v>0</v>
      </c>
      <c r="H38" s="939"/>
      <c r="I38" s="582"/>
      <c r="J38" s="905">
        <f t="shared" si="1"/>
        <v>0</v>
      </c>
      <c r="K38" s="906"/>
      <c r="L38" s="583">
        <f t="shared" si="2"/>
        <v>0</v>
      </c>
    </row>
    <row r="39" spans="1:12" ht="11.25" customHeight="1">
      <c r="A39" s="886"/>
      <c r="B39" s="574" t="s">
        <v>229</v>
      </c>
      <c r="C39" s="575"/>
      <c r="D39" s="46"/>
      <c r="E39" s="577">
        <f>Timesheet!F126</f>
        <v>0</v>
      </c>
      <c r="F39" s="527"/>
      <c r="G39" s="876">
        <f t="shared" si="0"/>
        <v>0</v>
      </c>
      <c r="H39" s="877"/>
      <c r="I39" s="580"/>
      <c r="J39" s="905">
        <f t="shared" si="1"/>
        <v>0</v>
      </c>
      <c r="K39" s="906"/>
      <c r="L39" s="581">
        <f t="shared" si="2"/>
        <v>0</v>
      </c>
    </row>
    <row r="40" spans="1:12" ht="11.25" customHeight="1">
      <c r="A40" s="886"/>
      <c r="B40" s="574" t="s">
        <v>230</v>
      </c>
      <c r="C40" s="575"/>
      <c r="D40" s="46"/>
      <c r="E40" s="577">
        <f>Timesheet!G126</f>
        <v>0</v>
      </c>
      <c r="F40" s="527"/>
      <c r="G40" s="876">
        <f t="shared" si="0"/>
        <v>0</v>
      </c>
      <c r="H40" s="877"/>
      <c r="I40" s="580"/>
      <c r="J40" s="905">
        <f t="shared" si="1"/>
        <v>0</v>
      </c>
      <c r="K40" s="906"/>
      <c r="L40" s="583">
        <f t="shared" si="2"/>
        <v>0</v>
      </c>
    </row>
    <row r="41" spans="1:12" ht="11.25" customHeight="1">
      <c r="A41" s="886"/>
      <c r="B41" s="574" t="s">
        <v>231</v>
      </c>
      <c r="C41" s="575"/>
      <c r="D41" s="46"/>
      <c r="E41" s="577">
        <f>Timesheet!H126</f>
        <v>0</v>
      </c>
      <c r="F41" s="527"/>
      <c r="G41" s="876">
        <f t="shared" si="0"/>
        <v>0</v>
      </c>
      <c r="H41" s="877"/>
      <c r="I41" s="582"/>
      <c r="J41" s="905">
        <f t="shared" si="1"/>
        <v>0</v>
      </c>
      <c r="K41" s="906"/>
      <c r="L41" s="581">
        <f t="shared" si="2"/>
        <v>0</v>
      </c>
    </row>
    <row r="42" spans="1:12" ht="11.25" customHeight="1">
      <c r="A42" s="886"/>
      <c r="B42" s="574" t="s">
        <v>232</v>
      </c>
      <c r="C42" s="575"/>
      <c r="D42" s="46"/>
      <c r="E42" s="577">
        <f>Timesheet!I126</f>
        <v>0</v>
      </c>
      <c r="F42" s="527"/>
      <c r="G42" s="936">
        <f t="shared" si="0"/>
        <v>0</v>
      </c>
      <c r="H42" s="937"/>
      <c r="I42" s="582"/>
      <c r="J42" s="905">
        <f t="shared" si="1"/>
        <v>0</v>
      </c>
      <c r="K42" s="906"/>
      <c r="L42" s="583">
        <f t="shared" si="2"/>
        <v>0</v>
      </c>
    </row>
    <row r="43" spans="1:12" ht="11.25" customHeight="1" thickBot="1">
      <c r="A43" s="886"/>
      <c r="B43" s="574" t="s">
        <v>376</v>
      </c>
      <c r="C43" s="575"/>
      <c r="D43" s="46"/>
      <c r="E43" s="584">
        <f>Timesheet!J126</f>
        <v>0</v>
      </c>
      <c r="F43" s="527"/>
      <c r="G43" s="932">
        <f t="shared" si="0"/>
        <v>0</v>
      </c>
      <c r="H43" s="933"/>
      <c r="I43" s="585"/>
      <c r="J43" s="903">
        <f t="shared" si="1"/>
        <v>0</v>
      </c>
      <c r="K43" s="904"/>
      <c r="L43" s="586">
        <f t="shared" si="2"/>
        <v>0</v>
      </c>
    </row>
    <row r="44" spans="1:12" ht="12.75" customHeight="1" thickBot="1">
      <c r="A44" s="887"/>
      <c r="B44" s="576" t="s">
        <v>378</v>
      </c>
      <c r="C44" s="532">
        <v>125</v>
      </c>
      <c r="D44" s="253" t="s">
        <v>233</v>
      </c>
      <c r="E44" s="587">
        <f>SUM(E36:E43)</f>
        <v>0</v>
      </c>
      <c r="F44" s="588"/>
      <c r="G44" s="842">
        <f>SUM(G36:H43)</f>
        <v>0</v>
      </c>
      <c r="H44" s="843"/>
      <c r="I44" s="592">
        <f>SUM(I36:I43)</f>
        <v>0</v>
      </c>
      <c r="J44" s="928">
        <f>SUM(J36:K43)</f>
        <v>0</v>
      </c>
      <c r="K44" s="929"/>
      <c r="L44" s="590">
        <f>SUM(L36:L43)</f>
        <v>0</v>
      </c>
    </row>
    <row r="45" spans="1:12" ht="11.25" customHeight="1">
      <c r="A45" s="251" t="s">
        <v>234</v>
      </c>
      <c r="B45" s="572" t="s">
        <v>235</v>
      </c>
      <c r="C45" s="573"/>
      <c r="D45" s="252"/>
      <c r="E45" s="577">
        <f>Timesheet!K126</f>
        <v>0</v>
      </c>
      <c r="F45" s="527"/>
      <c r="G45" s="876">
        <f>E45*$C$44</f>
        <v>0</v>
      </c>
      <c r="H45" s="877"/>
      <c r="I45" s="591"/>
      <c r="J45" s="905">
        <f>I45*$C$44</f>
        <v>0</v>
      </c>
      <c r="K45" s="906"/>
      <c r="L45" s="583">
        <f>G45+J45</f>
        <v>0</v>
      </c>
    </row>
    <row r="46" spans="1:12" ht="11.25" customHeight="1">
      <c r="A46" s="886" t="s">
        <v>236</v>
      </c>
      <c r="B46" s="574" t="s">
        <v>237</v>
      </c>
      <c r="C46" s="575"/>
      <c r="D46" s="46"/>
      <c r="E46" s="577">
        <f>Timesheet!L126</f>
        <v>0</v>
      </c>
      <c r="F46" s="527"/>
      <c r="G46" s="876">
        <f>E46*$C$44</f>
        <v>0</v>
      </c>
      <c r="H46" s="877"/>
      <c r="I46" s="580"/>
      <c r="J46" s="905">
        <f>I46*$C$44</f>
        <v>0</v>
      </c>
      <c r="K46" s="921"/>
      <c r="L46" s="581">
        <f>G46+J46</f>
        <v>0</v>
      </c>
    </row>
    <row r="47" spans="1:12" ht="11.25" customHeight="1">
      <c r="A47" s="886"/>
      <c r="B47" s="574" t="s">
        <v>238</v>
      </c>
      <c r="C47" s="575"/>
      <c r="D47" s="46"/>
      <c r="E47" s="577">
        <f>Timesheet!M126</f>
        <v>0</v>
      </c>
      <c r="F47" s="527"/>
      <c r="G47" s="876">
        <f>E47*$C$44</f>
        <v>0</v>
      </c>
      <c r="H47" s="877"/>
      <c r="I47" s="580"/>
      <c r="J47" s="905">
        <f>I47*$C$44</f>
        <v>0</v>
      </c>
      <c r="K47" s="921"/>
      <c r="L47" s="583">
        <f>G47+J47</f>
        <v>0</v>
      </c>
    </row>
    <row r="48" spans="1:12" ht="11.25" customHeight="1">
      <c r="A48" s="886"/>
      <c r="B48" s="574" t="s">
        <v>239</v>
      </c>
      <c r="C48" s="575"/>
      <c r="D48" s="46"/>
      <c r="E48" s="577">
        <f>Timesheet!P126</f>
        <v>0</v>
      </c>
      <c r="F48" s="527"/>
      <c r="G48" s="876">
        <f>E48*$C$44</f>
        <v>0</v>
      </c>
      <c r="H48" s="877"/>
      <c r="I48" s="580"/>
      <c r="J48" s="905">
        <f>I48*$C$44</f>
        <v>0</v>
      </c>
      <c r="K48" s="921"/>
      <c r="L48" s="581">
        <f>G48+J48</f>
        <v>0</v>
      </c>
    </row>
    <row r="49" spans="1:12" ht="11.25" customHeight="1" thickBot="1">
      <c r="A49" s="886"/>
      <c r="B49" s="574" t="s">
        <v>373</v>
      </c>
      <c r="C49" s="575"/>
      <c r="D49" s="46"/>
      <c r="E49" s="584">
        <f>Timesheet!N126+Timesheet!O126</f>
        <v>0</v>
      </c>
      <c r="F49" s="527"/>
      <c r="G49" s="932">
        <f>E49*$C$44</f>
        <v>0</v>
      </c>
      <c r="H49" s="933"/>
      <c r="I49" s="585"/>
      <c r="J49" s="903">
        <f>I49*$C$44</f>
        <v>0</v>
      </c>
      <c r="K49" s="904"/>
      <c r="L49" s="586">
        <f>G49+J49</f>
        <v>0</v>
      </c>
    </row>
    <row r="50" spans="1:12" ht="15" customHeight="1" thickBot="1">
      <c r="A50" s="887"/>
      <c r="B50" s="576" t="s">
        <v>377</v>
      </c>
      <c r="C50" s="532">
        <f>C44</f>
        <v>125</v>
      </c>
      <c r="D50" s="253"/>
      <c r="E50" s="587">
        <f>SUM(E45:E49)</f>
        <v>0</v>
      </c>
      <c r="F50" s="588"/>
      <c r="G50" s="842">
        <f>SUM(G45:H49)</f>
        <v>0</v>
      </c>
      <c r="H50" s="843"/>
      <c r="I50" s="578">
        <f>-SUM(I45:I49)</f>
        <v>0</v>
      </c>
      <c r="J50" s="928">
        <f>SUM(J45:K49)</f>
        <v>0</v>
      </c>
      <c r="K50" s="929"/>
      <c r="L50" s="590">
        <f>SUM(L45:L49)</f>
        <v>0</v>
      </c>
    </row>
    <row r="51" spans="1:12" ht="12" customHeight="1">
      <c r="A51" s="533" t="s">
        <v>374</v>
      </c>
      <c r="B51" s="49"/>
      <c r="C51" s="49"/>
      <c r="D51" s="49"/>
      <c r="E51" s="589"/>
      <c r="F51" s="529"/>
      <c r="G51" s="876">
        <f>'Expense Sheet'!D56</f>
        <v>0</v>
      </c>
      <c r="H51" s="877"/>
      <c r="I51" s="527"/>
      <c r="J51" s="922"/>
      <c r="K51" s="923"/>
      <c r="L51" s="530">
        <f>G51+J51</f>
        <v>0</v>
      </c>
    </row>
    <row r="52" spans="1:12" ht="12" customHeight="1" thickBot="1">
      <c r="A52" s="533" t="s">
        <v>375</v>
      </c>
      <c r="B52" s="3"/>
      <c r="C52" s="3"/>
      <c r="D52" s="3"/>
      <c r="E52" s="528"/>
      <c r="F52" s="529"/>
      <c r="G52" s="930">
        <f>'Expense Sheet'!E56</f>
        <v>0</v>
      </c>
      <c r="H52" s="931"/>
      <c r="I52" s="527"/>
      <c r="J52" s="926"/>
      <c r="K52" s="927"/>
      <c r="L52" s="531">
        <f>G52+J52</f>
        <v>0</v>
      </c>
    </row>
    <row r="53" spans="1:12" ht="15" customHeight="1">
      <c r="A53" s="942" t="s">
        <v>22</v>
      </c>
      <c r="B53" s="943"/>
      <c r="C53" s="943"/>
      <c r="D53" s="943"/>
      <c r="E53" s="944"/>
      <c r="F53" s="66"/>
      <c r="G53" s="878">
        <f>G44+G50+G51+G52</f>
        <v>0</v>
      </c>
      <c r="H53" s="879"/>
      <c r="I53" s="66"/>
      <c r="J53" s="837">
        <f>J44+J50+J51+J52</f>
        <v>0</v>
      </c>
      <c r="K53" s="838"/>
      <c r="L53" s="539">
        <f>L44+L50+L51+L52</f>
        <v>0</v>
      </c>
    </row>
    <row r="54" spans="1:12" ht="10.5" customHeight="1">
      <c r="A54" s="56" t="s">
        <v>241</v>
      </c>
      <c r="B54" s="38"/>
      <c r="C54" s="38"/>
      <c r="D54" s="38"/>
      <c r="E54" s="38"/>
      <c r="F54" s="39"/>
      <c r="G54" s="50" t="s">
        <v>242</v>
      </c>
      <c r="H54" s="49"/>
      <c r="I54" s="39"/>
      <c r="J54" s="50" t="s">
        <v>243</v>
      </c>
      <c r="K54" s="49"/>
      <c r="L54" s="62"/>
    </row>
    <row r="55" spans="1:12" ht="12" customHeight="1">
      <c r="A55" s="570" t="s">
        <v>23</v>
      </c>
      <c r="B55" s="650">
        <f>MIN(Timesheet!A:A)</f>
        <v>0</v>
      </c>
      <c r="C55" s="571" t="s">
        <v>24</v>
      </c>
      <c r="D55" s="650">
        <f>MAX(Timesheet!A:A)</f>
        <v>0</v>
      </c>
      <c r="E55" s="49"/>
      <c r="F55" s="55"/>
      <c r="G55" s="50" t="s">
        <v>25</v>
      </c>
      <c r="H55" s="49"/>
      <c r="I55" s="888"/>
      <c r="J55" s="912"/>
      <c r="K55" s="913"/>
      <c r="L55" s="914"/>
    </row>
    <row r="56" spans="1:12" ht="10.5" customHeight="1">
      <c r="A56" s="58"/>
      <c r="B56" s="53"/>
      <c r="C56" s="53"/>
      <c r="D56" s="53"/>
      <c r="E56" s="53"/>
      <c r="F56" s="54"/>
      <c r="G56" s="52" t="s">
        <v>26</v>
      </c>
      <c r="H56" s="54"/>
      <c r="I56" s="889"/>
      <c r="J56" s="915"/>
      <c r="K56" s="916"/>
      <c r="L56" s="917"/>
    </row>
    <row r="57" spans="1:12" ht="10.5" customHeight="1">
      <c r="A57" s="651" t="s">
        <v>247</v>
      </c>
      <c r="B57" s="652"/>
      <c r="C57" s="652"/>
      <c r="D57" s="652"/>
      <c r="E57" s="652"/>
      <c r="F57" s="652"/>
      <c r="G57" s="652"/>
      <c r="H57" s="884">
        <v>6</v>
      </c>
      <c r="I57" s="652"/>
      <c r="J57" s="652"/>
      <c r="K57" s="652"/>
      <c r="L57" s="653"/>
    </row>
    <row r="58" spans="1:14" ht="13.5" customHeight="1" thickBot="1">
      <c r="A58" s="651"/>
      <c r="B58" s="652"/>
      <c r="C58" s="652"/>
      <c r="D58" s="652"/>
      <c r="E58" s="652"/>
      <c r="F58" s="652"/>
      <c r="G58" s="652"/>
      <c r="H58" s="885"/>
      <c r="I58" s="652"/>
      <c r="J58" s="652"/>
      <c r="K58" s="652"/>
      <c r="L58" s="653"/>
      <c r="N58" s="1"/>
    </row>
    <row r="59" spans="1:12" ht="10.5" customHeight="1">
      <c r="A59" s="651"/>
      <c r="B59" s="652"/>
      <c r="C59" s="652"/>
      <c r="D59" s="652"/>
      <c r="E59" s="652"/>
      <c r="F59" s="652"/>
      <c r="G59" s="652"/>
      <c r="H59" s="654" t="s">
        <v>248</v>
      </c>
      <c r="I59" s="652"/>
      <c r="J59" s="652"/>
      <c r="K59" s="652"/>
      <c r="L59" s="653"/>
    </row>
    <row r="60" spans="1:12" ht="12" customHeight="1">
      <c r="A60" s="946" t="s">
        <v>69</v>
      </c>
      <c r="B60" s="947"/>
      <c r="C60" s="947"/>
      <c r="D60" s="947"/>
      <c r="E60" s="947"/>
      <c r="F60" s="652"/>
      <c r="G60" s="652"/>
      <c r="H60" s="652"/>
      <c r="I60" s="655" t="s">
        <v>384</v>
      </c>
      <c r="J60" s="652"/>
      <c r="K60" s="652"/>
      <c r="L60" s="653"/>
    </row>
    <row r="61" spans="1:12" s="40" customFormat="1" ht="9.75">
      <c r="A61" s="946"/>
      <c r="B61" s="947"/>
      <c r="C61" s="947"/>
      <c r="D61" s="947"/>
      <c r="E61" s="947"/>
      <c r="F61" s="652"/>
      <c r="G61" s="652"/>
      <c r="H61" s="652"/>
      <c r="I61" s="652"/>
      <c r="J61" s="652"/>
      <c r="K61" s="652"/>
      <c r="L61" s="653"/>
    </row>
    <row r="62" spans="1:12" s="40" customFormat="1" ht="9.75">
      <c r="A62" s="946" t="s">
        <v>262</v>
      </c>
      <c r="B62" s="947"/>
      <c r="C62" s="947"/>
      <c r="D62" s="947"/>
      <c r="E62" s="947"/>
      <c r="F62" s="947"/>
      <c r="G62" s="947"/>
      <c r="H62" s="947"/>
      <c r="I62" s="652"/>
      <c r="J62" s="652"/>
      <c r="K62" s="652"/>
      <c r="L62" s="653"/>
    </row>
    <row r="63" spans="1:12" s="40" customFormat="1" ht="12.75">
      <c r="A63" s="946"/>
      <c r="B63" s="947"/>
      <c r="C63" s="947"/>
      <c r="D63" s="947"/>
      <c r="E63" s="947"/>
      <c r="F63" s="947"/>
      <c r="G63" s="947"/>
      <c r="H63" s="947"/>
      <c r="I63" s="656"/>
      <c r="J63" s="924" t="s">
        <v>29</v>
      </c>
      <c r="K63" s="924"/>
      <c r="L63" s="925"/>
    </row>
    <row r="64" spans="1:12" s="40" customFormat="1" ht="12" customHeight="1">
      <c r="A64" s="657" t="s">
        <v>30</v>
      </c>
      <c r="B64" s="656"/>
      <c r="C64" s="656"/>
      <c r="D64" s="656"/>
      <c r="E64" s="656"/>
      <c r="F64" s="656"/>
      <c r="G64" s="656"/>
      <c r="H64" s="656"/>
      <c r="I64" s="652"/>
      <c r="J64" s="652"/>
      <c r="K64" s="652"/>
      <c r="L64" s="653"/>
    </row>
    <row r="65" spans="1:12" s="40" customFormat="1" ht="12.75" customHeight="1" thickBot="1">
      <c r="A65" s="882" t="s">
        <v>385</v>
      </c>
      <c r="B65" s="883"/>
      <c r="C65" s="881"/>
      <c r="D65" s="881"/>
      <c r="E65" s="881"/>
      <c r="F65" s="881"/>
      <c r="G65" s="881"/>
      <c r="H65" s="658"/>
      <c r="I65" s="652"/>
      <c r="J65" s="918" t="s">
        <v>139</v>
      </c>
      <c r="K65" s="918"/>
      <c r="L65" s="659"/>
    </row>
    <row r="66" spans="1:12" s="40" customFormat="1" ht="9.75" customHeight="1">
      <c r="A66" s="852" t="s">
        <v>31</v>
      </c>
      <c r="B66" s="853"/>
      <c r="C66" s="853"/>
      <c r="D66" s="853"/>
      <c r="E66" s="853"/>
      <c r="F66" s="853"/>
      <c r="G66" s="853"/>
      <c r="H66" s="853"/>
      <c r="I66" s="853"/>
      <c r="J66" s="853"/>
      <c r="K66" s="853"/>
      <c r="L66" s="854"/>
    </row>
    <row r="67" spans="1:12" s="40" customFormat="1" ht="11.25" customHeight="1">
      <c r="A67" s="56" t="s">
        <v>249</v>
      </c>
      <c r="B67" s="39"/>
      <c r="C67" s="37" t="s">
        <v>250</v>
      </c>
      <c r="D67" s="39"/>
      <c r="E67" s="37" t="s">
        <v>251</v>
      </c>
      <c r="F67" s="38"/>
      <c r="G67" s="39"/>
      <c r="H67" s="37" t="s">
        <v>252</v>
      </c>
      <c r="I67" s="39"/>
      <c r="J67" s="37" t="s">
        <v>253</v>
      </c>
      <c r="K67" s="38"/>
      <c r="L67" s="57"/>
    </row>
    <row r="68" spans="1:12" s="40" customFormat="1" ht="10.5" customHeight="1">
      <c r="A68" s="940">
        <f>L44</f>
        <v>0</v>
      </c>
      <c r="B68" s="941"/>
      <c r="C68" s="855">
        <f>L50</f>
        <v>0</v>
      </c>
      <c r="D68" s="856"/>
      <c r="E68" s="855">
        <f>L51</f>
        <v>0</v>
      </c>
      <c r="F68" s="945"/>
      <c r="G68" s="856"/>
      <c r="H68" s="52"/>
      <c r="I68" s="540">
        <f>L52</f>
        <v>0</v>
      </c>
      <c r="J68" s="52"/>
      <c r="K68" s="919">
        <f>L53</f>
        <v>0</v>
      </c>
      <c r="L68" s="920"/>
    </row>
    <row r="69" spans="1:12" s="40" customFormat="1" ht="9">
      <c r="A69" s="56" t="s">
        <v>254</v>
      </c>
      <c r="B69" s="38"/>
      <c r="C69" s="38"/>
      <c r="D69" s="38"/>
      <c r="E69" s="38"/>
      <c r="F69" s="38"/>
      <c r="G69" s="39"/>
      <c r="H69" s="37" t="s">
        <v>32</v>
      </c>
      <c r="I69" s="39"/>
      <c r="J69" s="37" t="s">
        <v>255</v>
      </c>
      <c r="K69" s="38"/>
      <c r="L69" s="57"/>
    </row>
    <row r="70" spans="1:12" ht="15.75" customHeight="1" thickBot="1">
      <c r="A70" s="880"/>
      <c r="B70" s="870"/>
      <c r="C70" s="870"/>
      <c r="D70" s="870"/>
      <c r="E70" s="870"/>
      <c r="F70" s="870"/>
      <c r="G70" s="874"/>
      <c r="H70" s="869"/>
      <c r="I70" s="874"/>
      <c r="J70" s="869"/>
      <c r="K70" s="870"/>
      <c r="L70" s="871"/>
    </row>
    <row r="71" spans="1:12" ht="12.75">
      <c r="A71" s="56" t="s">
        <v>256</v>
      </c>
      <c r="B71" s="39"/>
      <c r="C71" s="37" t="s">
        <v>257</v>
      </c>
      <c r="D71" s="39"/>
      <c r="E71" s="37" t="s">
        <v>258</v>
      </c>
      <c r="F71" s="38"/>
      <c r="G71" s="39"/>
      <c r="H71" s="37" t="s">
        <v>259</v>
      </c>
      <c r="I71" s="39"/>
      <c r="J71" s="37" t="s">
        <v>260</v>
      </c>
      <c r="K71" s="38"/>
      <c r="L71" s="57"/>
    </row>
    <row r="72" spans="1:12" ht="12.75">
      <c r="A72" s="872">
        <f>A68</f>
        <v>0</v>
      </c>
      <c r="B72" s="873"/>
      <c r="C72" s="849">
        <f>C68</f>
        <v>0</v>
      </c>
      <c r="D72" s="851"/>
      <c r="E72" s="849">
        <f>E68</f>
        <v>0</v>
      </c>
      <c r="F72" s="850"/>
      <c r="G72" s="851"/>
      <c r="H72" s="541"/>
      <c r="I72" s="543">
        <f>I68</f>
        <v>0</v>
      </c>
      <c r="J72" s="541"/>
      <c r="K72" s="542"/>
      <c r="L72" s="544">
        <f>K68</f>
        <v>0</v>
      </c>
    </row>
    <row r="73" spans="1:12" ht="12.75">
      <c r="A73" s="56" t="s">
        <v>354</v>
      </c>
      <c r="B73" s="38"/>
      <c r="C73" s="38"/>
      <c r="D73" s="38"/>
      <c r="E73" s="38"/>
      <c r="F73" s="38"/>
      <c r="G73" s="39"/>
      <c r="H73" s="37" t="s">
        <v>32</v>
      </c>
      <c r="I73" s="39"/>
      <c r="J73" s="37" t="s">
        <v>261</v>
      </c>
      <c r="K73" s="38"/>
      <c r="L73" s="57"/>
    </row>
    <row r="74" spans="1:12" ht="9.75" customHeight="1">
      <c r="A74" s="857"/>
      <c r="B74" s="858"/>
      <c r="C74" s="858"/>
      <c r="D74" s="858"/>
      <c r="E74" s="858"/>
      <c r="F74" s="858"/>
      <c r="G74" s="859"/>
      <c r="H74" s="845"/>
      <c r="I74" s="846"/>
      <c r="J74" s="863"/>
      <c r="K74" s="864"/>
      <c r="L74" s="865"/>
    </row>
    <row r="75" spans="1:12" ht="18.75" customHeight="1" thickBot="1">
      <c r="A75" s="860"/>
      <c r="B75" s="861"/>
      <c r="C75" s="861"/>
      <c r="D75" s="861"/>
      <c r="E75" s="861"/>
      <c r="F75" s="861"/>
      <c r="G75" s="862"/>
      <c r="H75" s="847"/>
      <c r="I75" s="848"/>
      <c r="J75" s="866"/>
      <c r="K75" s="867"/>
      <c r="L75" s="868"/>
    </row>
    <row r="76" ht="10.5" customHeight="1" thickBot="1">
      <c r="N76" s="68"/>
    </row>
    <row r="77" spans="1:12" ht="15" customHeight="1" thickTop="1">
      <c r="A77" s="384" t="s">
        <v>149</v>
      </c>
      <c r="B77" s="343"/>
      <c r="C77" s="343"/>
      <c r="D77" s="343"/>
      <c r="E77" s="343"/>
      <c r="F77" s="343"/>
      <c r="G77" s="343"/>
      <c r="H77" s="344"/>
      <c r="J77" s="32" t="s">
        <v>165</v>
      </c>
      <c r="K77" s="184"/>
      <c r="L77" s="185"/>
    </row>
    <row r="78" spans="1:12" ht="12.75" customHeight="1">
      <c r="A78" s="345"/>
      <c r="B78" s="3"/>
      <c r="C78" s="3"/>
      <c r="D78" s="3"/>
      <c r="E78" s="3"/>
      <c r="F78" s="3"/>
      <c r="G78" s="3"/>
      <c r="H78" s="346"/>
      <c r="J78" s="186"/>
      <c r="K78" s="183"/>
      <c r="L78" s="187"/>
    </row>
    <row r="79" spans="1:12" ht="12.75" customHeight="1">
      <c r="A79" s="385" t="s">
        <v>156</v>
      </c>
      <c r="B79" s="3" t="s">
        <v>164</v>
      </c>
      <c r="C79" s="3"/>
      <c r="D79" s="3"/>
      <c r="E79" s="3"/>
      <c r="F79" s="3"/>
      <c r="G79" s="3"/>
      <c r="H79" s="346"/>
      <c r="J79" s="186"/>
      <c r="K79" s="183"/>
      <c r="L79" s="187"/>
    </row>
    <row r="80" spans="1:12" ht="12.75" customHeight="1">
      <c r="A80" s="385"/>
      <c r="B80" s="3" t="s">
        <v>163</v>
      </c>
      <c r="C80" s="3"/>
      <c r="D80" s="3"/>
      <c r="E80" s="3"/>
      <c r="F80" s="3"/>
      <c r="G80" s="3"/>
      <c r="H80" s="346"/>
      <c r="J80" s="186"/>
      <c r="K80" s="183"/>
      <c r="L80" s="187"/>
    </row>
    <row r="81" spans="1:12" ht="12.75" customHeight="1">
      <c r="A81" s="345"/>
      <c r="B81" s="3"/>
      <c r="C81" s="3"/>
      <c r="D81" s="3"/>
      <c r="E81" s="3"/>
      <c r="F81" s="3"/>
      <c r="G81" s="3"/>
      <c r="H81" s="346"/>
      <c r="J81" s="186"/>
      <c r="K81" s="183"/>
      <c r="L81" s="187"/>
    </row>
    <row r="82" spans="1:12" ht="12.75" customHeight="1">
      <c r="A82" s="385" t="s">
        <v>157</v>
      </c>
      <c r="B82" s="3" t="s">
        <v>160</v>
      </c>
      <c r="C82" s="3"/>
      <c r="D82" s="3"/>
      <c r="E82" s="3"/>
      <c r="F82" s="3"/>
      <c r="G82" s="3"/>
      <c r="H82" s="346"/>
      <c r="J82" s="186"/>
      <c r="K82" s="183"/>
      <c r="L82" s="187"/>
    </row>
    <row r="83" spans="1:12" ht="12.75" customHeight="1" thickBot="1">
      <c r="A83" s="345"/>
      <c r="B83" s="3"/>
      <c r="C83" s="3"/>
      <c r="D83" s="3"/>
      <c r="E83" s="3"/>
      <c r="F83" s="3"/>
      <c r="G83" s="3"/>
      <c r="H83" s="346"/>
      <c r="J83" s="188"/>
      <c r="K83" s="189"/>
      <c r="L83" s="190"/>
    </row>
    <row r="84" spans="1:13" ht="12.75" customHeight="1" thickTop="1">
      <c r="A84" s="385" t="s">
        <v>158</v>
      </c>
      <c r="B84" s="3" t="s">
        <v>161</v>
      </c>
      <c r="C84" s="3"/>
      <c r="D84" s="3"/>
      <c r="E84" s="3"/>
      <c r="F84" s="3"/>
      <c r="G84" s="3"/>
      <c r="H84" s="346"/>
      <c r="J84" s="183"/>
      <c r="K84" s="183"/>
      <c r="L84" s="183"/>
      <c r="M84" s="3"/>
    </row>
    <row r="85" spans="1:13" ht="12.75">
      <c r="A85" s="345"/>
      <c r="B85" s="3"/>
      <c r="C85" s="3"/>
      <c r="D85" s="3"/>
      <c r="E85" s="3"/>
      <c r="F85" s="3"/>
      <c r="G85" s="3"/>
      <c r="H85" s="346"/>
      <c r="J85" s="183"/>
      <c r="K85" s="183"/>
      <c r="L85" s="183"/>
      <c r="M85" s="3"/>
    </row>
    <row r="86" spans="1:13" ht="12.75">
      <c r="A86" s="385" t="s">
        <v>159</v>
      </c>
      <c r="B86" s="3" t="s">
        <v>166</v>
      </c>
      <c r="C86" s="3"/>
      <c r="D86" s="3"/>
      <c r="E86" s="3"/>
      <c r="F86" s="3"/>
      <c r="G86" s="3"/>
      <c r="H86" s="346"/>
      <c r="J86" s="183"/>
      <c r="K86" s="183"/>
      <c r="L86" s="183"/>
      <c r="M86" s="3"/>
    </row>
    <row r="87" spans="1:13" ht="12.75">
      <c r="A87" s="345"/>
      <c r="B87" s="3"/>
      <c r="C87" s="3"/>
      <c r="D87" s="3"/>
      <c r="E87" s="3"/>
      <c r="F87" s="3"/>
      <c r="G87" s="3"/>
      <c r="H87" s="346"/>
      <c r="J87" s="3"/>
      <c r="K87" s="3"/>
      <c r="L87" s="3"/>
      <c r="M87" s="3"/>
    </row>
    <row r="88" spans="1:13" ht="12.75">
      <c r="A88" s="385" t="s">
        <v>162</v>
      </c>
      <c r="B88" s="30" t="s">
        <v>134</v>
      </c>
      <c r="C88" s="3"/>
      <c r="D88" s="3"/>
      <c r="E88" s="3"/>
      <c r="F88" s="3"/>
      <c r="G88" s="3"/>
      <c r="H88" s="346"/>
      <c r="J88" s="3"/>
      <c r="K88" s="3"/>
      <c r="L88" s="3"/>
      <c r="M88" s="3"/>
    </row>
    <row r="89" spans="1:13" ht="13.5" thickBot="1">
      <c r="A89" s="386"/>
      <c r="B89" s="348"/>
      <c r="C89" s="348"/>
      <c r="D89" s="348"/>
      <c r="E89" s="348"/>
      <c r="F89" s="348"/>
      <c r="G89" s="348"/>
      <c r="H89" s="349"/>
      <c r="J89" s="3"/>
      <c r="K89" s="3"/>
      <c r="L89" s="3"/>
      <c r="M89" s="3"/>
    </row>
    <row r="90" spans="1:13" ht="13.5" thickTop="1">
      <c r="A90" s="177"/>
      <c r="B90" s="875"/>
      <c r="C90" s="875"/>
      <c r="D90" s="875"/>
      <c r="E90" s="875"/>
      <c r="F90" s="875"/>
      <c r="G90" s="875"/>
      <c r="H90" s="875"/>
      <c r="J90" s="3"/>
      <c r="K90" s="3"/>
      <c r="L90" s="3"/>
      <c r="M90" s="3"/>
    </row>
    <row r="91" spans="1:13" ht="12.75">
      <c r="A91" s="176"/>
      <c r="B91" s="875"/>
      <c r="C91" s="875"/>
      <c r="D91" s="875"/>
      <c r="E91" s="875"/>
      <c r="F91" s="875"/>
      <c r="G91" s="875"/>
      <c r="H91" s="875"/>
      <c r="J91" s="3"/>
      <c r="K91" s="3"/>
      <c r="L91" s="3"/>
      <c r="M91" s="3"/>
    </row>
    <row r="92" spans="1:13" ht="12.75">
      <c r="A92" s="3"/>
      <c r="B92" s="875"/>
      <c r="C92" s="875"/>
      <c r="D92" s="875"/>
      <c r="E92" s="875"/>
      <c r="F92" s="875"/>
      <c r="G92" s="875"/>
      <c r="H92" s="875"/>
      <c r="J92" s="3"/>
      <c r="K92" s="3"/>
      <c r="L92" s="3"/>
      <c r="M92" s="3"/>
    </row>
    <row r="93" ht="12.75">
      <c r="M93" s="3"/>
    </row>
    <row r="94" ht="12.75">
      <c r="M94" s="3"/>
    </row>
    <row r="95" ht="12.75">
      <c r="M95" s="3"/>
    </row>
    <row r="96" ht="12.75">
      <c r="M96" s="3"/>
    </row>
    <row r="97" ht="12.75">
      <c r="M97" s="3"/>
    </row>
    <row r="98" ht="12.75">
      <c r="M98" s="3"/>
    </row>
    <row r="99" spans="13:41" ht="12.75">
      <c r="M99" s="3"/>
      <c r="AA99" s="383" t="s">
        <v>313</v>
      </c>
      <c r="AD99" s="383" t="s">
        <v>314</v>
      </c>
      <c r="AH99" s="383" t="s">
        <v>315</v>
      </c>
      <c r="AL99" s="383" t="s">
        <v>316</v>
      </c>
      <c r="AO99" s="382" t="s">
        <v>312</v>
      </c>
    </row>
    <row r="100" ht="12.75">
      <c r="AC100" s="40"/>
    </row>
    <row r="101" spans="27:41" ht="12.75">
      <c r="AA101" s="269" t="s">
        <v>38</v>
      </c>
      <c r="AD101" s="269" t="s">
        <v>269</v>
      </c>
      <c r="AH101" s="269" t="s">
        <v>12</v>
      </c>
      <c r="AL101" s="269" t="s">
        <v>240</v>
      </c>
      <c r="AO101" s="269" t="s">
        <v>292</v>
      </c>
    </row>
    <row r="102" spans="27:41" ht="12.75">
      <c r="AA102" s="269" t="s">
        <v>214</v>
      </c>
      <c r="AC102" s="40"/>
      <c r="AD102" s="269" t="s">
        <v>270</v>
      </c>
      <c r="AH102" s="269" t="s">
        <v>11</v>
      </c>
      <c r="AL102" s="269" t="s">
        <v>244</v>
      </c>
      <c r="AO102" s="269" t="s">
        <v>293</v>
      </c>
    </row>
    <row r="103" spans="27:41" ht="12.75">
      <c r="AA103" s="269" t="s">
        <v>3</v>
      </c>
      <c r="AD103" s="269" t="s">
        <v>271</v>
      </c>
      <c r="AH103" s="269" t="s">
        <v>221</v>
      </c>
      <c r="AL103" s="269" t="s">
        <v>245</v>
      </c>
      <c r="AO103" s="269" t="s">
        <v>294</v>
      </c>
    </row>
    <row r="104" spans="27:41" ht="12.75">
      <c r="AA104" s="269" t="s">
        <v>4</v>
      </c>
      <c r="AD104" s="269" t="s">
        <v>272</v>
      </c>
      <c r="AH104" s="269" t="s">
        <v>13</v>
      </c>
      <c r="AL104" s="269" t="s">
        <v>246</v>
      </c>
      <c r="AO104" s="269" t="s">
        <v>295</v>
      </c>
    </row>
    <row r="105" spans="27:41" ht="12.75">
      <c r="AA105" s="269" t="s">
        <v>138</v>
      </c>
      <c r="AD105" s="269" t="s">
        <v>273</v>
      </c>
      <c r="AH105" s="269" t="s">
        <v>14</v>
      </c>
      <c r="AL105" s="269" t="s">
        <v>138</v>
      </c>
      <c r="AO105" s="269" t="s">
        <v>296</v>
      </c>
    </row>
    <row r="106" spans="30:41" ht="12.75">
      <c r="AD106" s="269" t="s">
        <v>274</v>
      </c>
      <c r="AH106" s="269" t="s">
        <v>15</v>
      </c>
      <c r="AO106" s="269" t="s">
        <v>297</v>
      </c>
    </row>
    <row r="107" spans="30:41" ht="12.75">
      <c r="AD107" s="269" t="s">
        <v>275</v>
      </c>
      <c r="AO107" s="269" t="s">
        <v>298</v>
      </c>
    </row>
    <row r="108" spans="30:41" ht="12.75">
      <c r="AD108" s="269" t="s">
        <v>276</v>
      </c>
      <c r="AO108" s="269" t="s">
        <v>299</v>
      </c>
    </row>
    <row r="109" spans="30:41" ht="12.75">
      <c r="AD109" s="269" t="s">
        <v>277</v>
      </c>
      <c r="AO109" s="269" t="s">
        <v>300</v>
      </c>
    </row>
    <row r="110" spans="30:41" ht="12.75">
      <c r="AD110" s="269" t="s">
        <v>278</v>
      </c>
      <c r="AO110" s="269" t="s">
        <v>301</v>
      </c>
    </row>
    <row r="111" spans="30:41" ht="12.75">
      <c r="AD111" s="269" t="s">
        <v>279</v>
      </c>
      <c r="AO111" s="269" t="s">
        <v>302</v>
      </c>
    </row>
    <row r="112" spans="30:41" ht="12.75">
      <c r="AD112" s="269" t="s">
        <v>280</v>
      </c>
      <c r="AO112" s="269" t="s">
        <v>303</v>
      </c>
    </row>
    <row r="113" spans="30:41" ht="12.75">
      <c r="AD113" s="269" t="s">
        <v>281</v>
      </c>
      <c r="AO113" s="269" t="s">
        <v>138</v>
      </c>
    </row>
    <row r="114" spans="30:41" ht="12.75">
      <c r="AD114" s="269" t="s">
        <v>282</v>
      </c>
      <c r="AO114" s="269" t="s">
        <v>304</v>
      </c>
    </row>
    <row r="115" spans="30:41" ht="12.75">
      <c r="AD115" s="269" t="s">
        <v>283</v>
      </c>
      <c r="AO115" s="269" t="s">
        <v>305</v>
      </c>
    </row>
    <row r="116" spans="30:41" ht="12.75">
      <c r="AD116" s="269" t="s">
        <v>284</v>
      </c>
      <c r="AO116" s="269" t="s">
        <v>306</v>
      </c>
    </row>
    <row r="117" spans="30:41" ht="12.75">
      <c r="AD117" s="269" t="s">
        <v>285</v>
      </c>
      <c r="AO117" s="269" t="s">
        <v>307</v>
      </c>
    </row>
    <row r="118" spans="30:41" ht="12.75">
      <c r="AD118" s="269" t="s">
        <v>286</v>
      </c>
      <c r="AO118" s="269" t="s">
        <v>308</v>
      </c>
    </row>
    <row r="119" spans="30:41" ht="12.75">
      <c r="AD119" s="269" t="s">
        <v>287</v>
      </c>
      <c r="AO119" s="269" t="s">
        <v>309</v>
      </c>
    </row>
    <row r="120" spans="30:41" ht="12.75">
      <c r="AD120" s="269" t="s">
        <v>288</v>
      </c>
      <c r="AO120" s="269" t="s">
        <v>310</v>
      </c>
    </row>
    <row r="121" spans="30:41" ht="12.75">
      <c r="AD121" s="269" t="s">
        <v>289</v>
      </c>
      <c r="AO121" s="269" t="s">
        <v>308</v>
      </c>
    </row>
    <row r="122" spans="30:41" ht="12.75">
      <c r="AD122" s="269" t="s">
        <v>290</v>
      </c>
      <c r="AO122" s="269" t="s">
        <v>292</v>
      </c>
    </row>
    <row r="123" spans="30:41" ht="12.75">
      <c r="AD123" s="269" t="s">
        <v>291</v>
      </c>
      <c r="AO123" s="269" t="s">
        <v>310</v>
      </c>
    </row>
    <row r="124" spans="30:41" ht="12.75">
      <c r="AD124" s="269" t="s">
        <v>138</v>
      </c>
      <c r="AO124" s="269" t="s">
        <v>311</v>
      </c>
    </row>
  </sheetData>
  <sheetProtection password="CC2E" sheet="1" objects="1" scenarios="1"/>
  <mergeCells count="123">
    <mergeCell ref="B30:E30"/>
    <mergeCell ref="A35:D35"/>
    <mergeCell ref="G40:H40"/>
    <mergeCell ref="G36:H36"/>
    <mergeCell ref="A34:H34"/>
    <mergeCell ref="A46:A50"/>
    <mergeCell ref="G48:H48"/>
    <mergeCell ref="F31:L32"/>
    <mergeCell ref="J49:K49"/>
    <mergeCell ref="J48:K48"/>
    <mergeCell ref="A68:B68"/>
    <mergeCell ref="A53:E53"/>
    <mergeCell ref="E68:G68"/>
    <mergeCell ref="A62:H63"/>
    <mergeCell ref="A60:E61"/>
    <mergeCell ref="G46:H46"/>
    <mergeCell ref="G49:H49"/>
    <mergeCell ref="G35:H35"/>
    <mergeCell ref="G42:H42"/>
    <mergeCell ref="G41:H41"/>
    <mergeCell ref="J44:K44"/>
    <mergeCell ref="G37:H37"/>
    <mergeCell ref="G38:H38"/>
    <mergeCell ref="G52:H52"/>
    <mergeCell ref="J38:K38"/>
    <mergeCell ref="J45:K45"/>
    <mergeCell ref="J46:K46"/>
    <mergeCell ref="G51:H51"/>
    <mergeCell ref="J39:K39"/>
    <mergeCell ref="G43:H43"/>
    <mergeCell ref="J41:K41"/>
    <mergeCell ref="K68:L68"/>
    <mergeCell ref="J47:K47"/>
    <mergeCell ref="J51:K51"/>
    <mergeCell ref="J63:L63"/>
    <mergeCell ref="J52:K52"/>
    <mergeCell ref="J50:K50"/>
    <mergeCell ref="I34:L34"/>
    <mergeCell ref="J35:K35"/>
    <mergeCell ref="BH30:BK30"/>
    <mergeCell ref="BB29:BE29"/>
    <mergeCell ref="J55:L56"/>
    <mergeCell ref="J65:K65"/>
    <mergeCell ref="BH16:BK16"/>
    <mergeCell ref="BH18:BK18"/>
    <mergeCell ref="BB20:BE20"/>
    <mergeCell ref="BH28:BK28"/>
    <mergeCell ref="BH29:BK29"/>
    <mergeCell ref="J28:K28"/>
    <mergeCell ref="J43:K43"/>
    <mergeCell ref="J40:K40"/>
    <mergeCell ref="J42:K42"/>
    <mergeCell ref="BB15:BE15"/>
    <mergeCell ref="BH26:BK26"/>
    <mergeCell ref="BB30:BE30"/>
    <mergeCell ref="BB26:BE26"/>
    <mergeCell ref="BH20:BK20"/>
    <mergeCell ref="BB16:BE16"/>
    <mergeCell ref="BB18:BE18"/>
    <mergeCell ref="A65:B65"/>
    <mergeCell ref="H57:H58"/>
    <mergeCell ref="A37:A44"/>
    <mergeCell ref="I55:I56"/>
    <mergeCell ref="G23:K24"/>
    <mergeCell ref="F12:I12"/>
    <mergeCell ref="J36:K36"/>
    <mergeCell ref="G45:H45"/>
    <mergeCell ref="F13:I13"/>
    <mergeCell ref="G14:L20"/>
    <mergeCell ref="J70:L70"/>
    <mergeCell ref="A72:B72"/>
    <mergeCell ref="H70:I70"/>
    <mergeCell ref="B90:H92"/>
    <mergeCell ref="G50:H50"/>
    <mergeCell ref="G39:H39"/>
    <mergeCell ref="G53:H53"/>
    <mergeCell ref="A70:G70"/>
    <mergeCell ref="C65:G65"/>
    <mergeCell ref="G47:H47"/>
    <mergeCell ref="G27:H27"/>
    <mergeCell ref="BB12:BE12"/>
    <mergeCell ref="BB28:BE28"/>
    <mergeCell ref="H74:I75"/>
    <mergeCell ref="E72:G72"/>
    <mergeCell ref="A66:L66"/>
    <mergeCell ref="C68:D68"/>
    <mergeCell ref="A74:G75"/>
    <mergeCell ref="C72:D72"/>
    <mergeCell ref="J74:L75"/>
    <mergeCell ref="BH14:BK14"/>
    <mergeCell ref="BB14:BE14"/>
    <mergeCell ref="I11:L11"/>
    <mergeCell ref="BH15:BK15"/>
    <mergeCell ref="BA11:BE11"/>
    <mergeCell ref="J53:K53"/>
    <mergeCell ref="G25:K25"/>
    <mergeCell ref="J37:K37"/>
    <mergeCell ref="G28:H28"/>
    <mergeCell ref="G44:H44"/>
    <mergeCell ref="G5:H5"/>
    <mergeCell ref="A7:C7"/>
    <mergeCell ref="G7:I7"/>
    <mergeCell ref="K13:L13"/>
    <mergeCell ref="BG11:BK11"/>
    <mergeCell ref="BH12:BK12"/>
    <mergeCell ref="B16:E16"/>
    <mergeCell ref="B20:E20"/>
    <mergeCell ref="B18:E18"/>
    <mergeCell ref="A11:E11"/>
    <mergeCell ref="J7:L7"/>
    <mergeCell ref="B12:E12"/>
    <mergeCell ref="B14:E14"/>
    <mergeCell ref="B15:E15"/>
    <mergeCell ref="B28:E28"/>
    <mergeCell ref="B26:E26"/>
    <mergeCell ref="B29:E29"/>
    <mergeCell ref="K3:L3"/>
    <mergeCell ref="J27:K27"/>
    <mergeCell ref="K12:L12"/>
    <mergeCell ref="A9:L10"/>
    <mergeCell ref="D7:F7"/>
    <mergeCell ref="D3:I3"/>
    <mergeCell ref="D5:E5"/>
  </mergeCells>
  <dataValidations count="9">
    <dataValidation type="list" allowBlank="1" showInputMessage="1" showErrorMessage="1" promptTitle="Choose Type" sqref="AA4:AA7">
      <formula1>$AA$3:$AA$7</formula1>
    </dataValidation>
    <dataValidation type="list" allowBlank="1" showInputMessage="1" showErrorMessage="1" promptTitle="Choose Type" sqref="AA3">
      <formula1>$AA$2:$AA$7</formula1>
    </dataValidation>
    <dataValidation type="list" allowBlank="1" showInputMessage="1" showErrorMessage="1" errorTitle="Type" error="Please select from the types listed in the drop-down box." sqref="AA2">
      <formula1>$AA$3:$AA$7</formula1>
    </dataValidation>
    <dataValidation type="list" showInputMessage="1" showErrorMessage="1" errorTitle="Court Order:" error="Please select one of the options in the drop-down list." sqref="I11:L11">
      <formula1>$AH$100:$AH$106</formula1>
    </dataValidation>
    <dataValidation type="list" showInputMessage="1" showErrorMessage="1" sqref="D7:F7">
      <formula1>$AL$100:$AL$105</formula1>
    </dataValidation>
    <dataValidation type="list" showInputMessage="1" showErrorMessage="1" sqref="G7:I7">
      <formula1>$AA$100:$AA$105</formula1>
    </dataValidation>
    <dataValidation type="list" showInputMessage="1" showErrorMessage="1" sqref="J7:L7">
      <formula1>$AD$100:$AD$124</formula1>
    </dataValidation>
    <dataValidation type="list" showInputMessage="1" showErrorMessage="1" sqref="J55:L56">
      <formula1>$AO$100:$AO$124</formula1>
    </dataValidation>
    <dataValidation allowBlank="1" showInputMessage="1" showErrorMessage="1" prompt="Enter negative hours for reductions" sqref="I36:I43"/>
  </dataValidations>
  <printOptions/>
  <pageMargins left="0" right="0" top="0.25" bottom="0" header="0" footer="0"/>
  <pageSetup fitToHeight="1" fitToWidth="1" horizontalDpi="600" verticalDpi="600" orientation="portrait" scale="90" r:id="rId2"/>
  <ignoredErrors>
    <ignoredError sqref="G44 J44" formula="1"/>
  </ignoredErrors>
  <legacyDrawing r:id="rId1"/>
</worksheet>
</file>

<file path=xl/worksheets/sheet9.xml><?xml version="1.0" encoding="utf-8"?>
<worksheet xmlns="http://schemas.openxmlformats.org/spreadsheetml/2006/main" xmlns:r="http://schemas.openxmlformats.org/officeDocument/2006/relationships">
  <sheetPr codeName="Sheet3"/>
  <dimension ref="A1:AL72"/>
  <sheetViews>
    <sheetView showGridLines="0" showZeros="0" zoomScalePageLayoutView="0" workbookViewId="0" topLeftCell="A1">
      <selection activeCell="A4" sqref="A4"/>
    </sheetView>
  </sheetViews>
  <sheetFormatPr defaultColWidth="9.140625" defaultRowHeight="12.75"/>
  <cols>
    <col min="1" max="1" width="34.140625" style="0" customWidth="1"/>
    <col min="2" max="4" width="10.7109375" style="0" customWidth="1"/>
    <col min="5" max="6" width="10.57421875" style="0" customWidth="1"/>
    <col min="7" max="8" width="10.7109375" style="0" customWidth="1"/>
    <col min="9" max="9" width="11.8515625" style="0" customWidth="1"/>
    <col min="10" max="10" width="10.7109375" style="0" customWidth="1"/>
    <col min="11" max="14" width="12.7109375" style="0" customWidth="1"/>
    <col min="15" max="15" width="9.28125" style="0" customWidth="1"/>
    <col min="16" max="16" width="9.00390625" style="0" customWidth="1"/>
    <col min="17" max="18" width="10.28125" style="0" customWidth="1"/>
    <col min="34" max="34" width="0" style="0" hidden="1" customWidth="1"/>
    <col min="35" max="35" width="17.8515625" style="0" hidden="1" customWidth="1"/>
    <col min="36" max="39" width="0" style="0" hidden="1" customWidth="1"/>
  </cols>
  <sheetData>
    <row r="1" spans="1:18" s="83" customFormat="1" ht="18">
      <c r="A1" s="962" t="str">
        <f>Header!A1</f>
        <v>EASTERN DISTRICT OF MICHIGAN</v>
      </c>
      <c r="B1" s="962"/>
      <c r="C1" s="962"/>
      <c r="D1" s="962"/>
      <c r="E1" s="962"/>
      <c r="F1" s="962"/>
      <c r="G1" s="962"/>
      <c r="H1" s="962"/>
      <c r="I1" s="962"/>
      <c r="J1" s="962"/>
      <c r="K1" s="962"/>
      <c r="L1" s="962"/>
      <c r="M1" s="962"/>
      <c r="N1" s="962"/>
      <c r="O1" s="89"/>
      <c r="P1" s="89"/>
      <c r="Q1" s="89"/>
      <c r="R1" s="89"/>
    </row>
    <row r="2" spans="1:18" s="84" customFormat="1" ht="18">
      <c r="A2" s="766" t="str">
        <f>Header!A2</f>
        <v>STAGE 2 MEGA CASE (TRIAL AND SENTENCING)</v>
      </c>
      <c r="B2" s="766"/>
      <c r="C2" s="766"/>
      <c r="D2" s="766"/>
      <c r="E2" s="766"/>
      <c r="F2" s="766"/>
      <c r="G2" s="766"/>
      <c r="H2" s="766"/>
      <c r="I2" s="766"/>
      <c r="J2" s="766"/>
      <c r="K2" s="766"/>
      <c r="L2" s="766"/>
      <c r="M2" s="766"/>
      <c r="N2" s="766"/>
      <c r="O2" s="89"/>
      <c r="P2" s="89"/>
      <c r="Q2" s="89"/>
      <c r="R2" s="89"/>
    </row>
    <row r="3" spans="1:18" s="85" customFormat="1" ht="18">
      <c r="A3" s="962" t="s">
        <v>211</v>
      </c>
      <c r="B3" s="962"/>
      <c r="C3" s="962"/>
      <c r="D3" s="962"/>
      <c r="E3" s="962"/>
      <c r="F3" s="962"/>
      <c r="G3" s="962"/>
      <c r="H3" s="962"/>
      <c r="I3" s="962"/>
      <c r="J3" s="962"/>
      <c r="K3" s="962"/>
      <c r="L3" s="962"/>
      <c r="M3" s="962"/>
      <c r="N3" s="962"/>
      <c r="O3" s="90"/>
      <c r="P3" s="90"/>
      <c r="Q3" s="90"/>
      <c r="R3" s="90"/>
    </row>
    <row r="5" spans="1:5" ht="13.5" thickBot="1">
      <c r="A5" s="174" t="s">
        <v>74</v>
      </c>
      <c r="B5" s="774" t="str">
        <f>IF('Time Budget'!B6="","",'Time Budget'!B6)</f>
        <v>2:08-CR-20314</v>
      </c>
      <c r="C5" s="716"/>
      <c r="D5" s="716"/>
      <c r="E5" s="716"/>
    </row>
    <row r="6" spans="1:5" ht="13.5" thickBot="1">
      <c r="A6" s="174" t="s">
        <v>75</v>
      </c>
      <c r="B6" s="774" t="str">
        <f>IF('Time Budget'!B7="","",'Time Budget'!B7)</f>
        <v>USA v. Hamama</v>
      </c>
      <c r="C6" s="774"/>
      <c r="D6" s="774"/>
      <c r="E6" s="774"/>
    </row>
    <row r="7" spans="1:5" ht="13.5" thickBot="1">
      <c r="A7" s="174" t="s">
        <v>209</v>
      </c>
      <c r="B7" s="775" t="str">
        <f>IF('Time Budget'!B8="","",'Time Budget'!B8)</f>
        <v>Haytham Faraj</v>
      </c>
      <c r="C7" s="775"/>
      <c r="D7" s="775"/>
      <c r="E7" s="775"/>
    </row>
    <row r="8" spans="1:5" ht="12.75">
      <c r="A8" s="174"/>
      <c r="B8" s="238"/>
      <c r="C8" s="238"/>
      <c r="D8" s="238"/>
      <c r="E8" s="238"/>
    </row>
    <row r="9" ht="13.5" thickBot="1"/>
    <row r="10" spans="1:16" s="1" customFormat="1" ht="26.25" customHeight="1" thickBot="1">
      <c r="A10" s="963" t="s">
        <v>135</v>
      </c>
      <c r="B10" s="959" t="s">
        <v>136</v>
      </c>
      <c r="C10" s="960"/>
      <c r="D10" s="960"/>
      <c r="E10" s="961"/>
      <c r="F10" s="959" t="s">
        <v>321</v>
      </c>
      <c r="G10" s="960"/>
      <c r="H10" s="960"/>
      <c r="I10" s="961"/>
      <c r="J10"/>
      <c r="K10" s="376" t="s">
        <v>108</v>
      </c>
      <c r="L10" s="418" t="s">
        <v>146</v>
      </c>
      <c r="M10" s="420" t="s">
        <v>366</v>
      </c>
      <c r="N10" s="419" t="s">
        <v>36</v>
      </c>
      <c r="O10"/>
      <c r="P10"/>
    </row>
    <row r="11" spans="1:38" s="2" customFormat="1" ht="13.5" thickBot="1">
      <c r="A11" s="964"/>
      <c r="B11" s="422" t="s">
        <v>146</v>
      </c>
      <c r="C11" s="423" t="s">
        <v>366</v>
      </c>
      <c r="D11" s="424" t="s">
        <v>81</v>
      </c>
      <c r="E11" s="423" t="s">
        <v>36</v>
      </c>
      <c r="F11" s="422" t="s">
        <v>146</v>
      </c>
      <c r="G11" s="424" t="s">
        <v>366</v>
      </c>
      <c r="H11" s="425" t="s">
        <v>81</v>
      </c>
      <c r="I11" s="426" t="s">
        <v>36</v>
      </c>
      <c r="J11"/>
      <c r="K11" s="606" t="s">
        <v>67</v>
      </c>
      <c r="L11" s="429">
        <f>'Time Budget'!B30</f>
        <v>0</v>
      </c>
      <c r="M11" s="377">
        <f>'Time Budget'!B32</f>
        <v>0</v>
      </c>
      <c r="N11" s="378">
        <f>'Expense Sheet'!E12</f>
        <v>82</v>
      </c>
      <c r="O11"/>
      <c r="P11"/>
      <c r="AJ11" s="2" t="s">
        <v>33</v>
      </c>
      <c r="AK11" s="2" t="s">
        <v>36</v>
      </c>
      <c r="AL11" s="2" t="s">
        <v>72</v>
      </c>
    </row>
    <row r="12" spans="1:38" ht="15" customHeight="1" thickBot="1">
      <c r="A12" s="600" t="str">
        <f>'Time Budget'!A12</f>
        <v>Arraignment and or Plea (15a)</v>
      </c>
      <c r="B12" s="265">
        <f>IF('Time Budget'!B12="",0,'Time Budget'!B12)</f>
        <v>0</v>
      </c>
      <c r="C12" s="364">
        <f>IF('Time Budget'!C12="",0,'Time Budget'!C12)</f>
        <v>0</v>
      </c>
      <c r="D12" s="111">
        <f>Secrets!F11</f>
        <v>0</v>
      </c>
      <c r="E12" s="411">
        <f>Timesheet!C$9</f>
        <v>0</v>
      </c>
      <c r="F12" s="413">
        <f>IF('Time Budget'!D12="",0,'Time Budget'!D12)</f>
        <v>0</v>
      </c>
      <c r="G12" s="367">
        <f>IF('Time Budget'!E12="",0,'Time Budget'!E12)</f>
        <v>0</v>
      </c>
      <c r="H12" s="407">
        <f>Secrets!G11</f>
        <v>0</v>
      </c>
      <c r="I12" s="112">
        <f>Timesheet!C11</f>
        <v>0</v>
      </c>
      <c r="K12" s="607" t="s">
        <v>68</v>
      </c>
      <c r="L12" s="430">
        <f>'Travel Budget'!H26</f>
        <v>240</v>
      </c>
      <c r="M12" s="379">
        <f>'Travel Budget'!I26</f>
        <v>240</v>
      </c>
      <c r="N12" s="380">
        <f>'Expense Sheet'!D12</f>
        <v>0</v>
      </c>
      <c r="AJ12" s="101" t="e">
        <f>#REF!</f>
        <v>#REF!</v>
      </c>
      <c r="AK12" s="101" t="e">
        <f>#REF!</f>
        <v>#REF!</v>
      </c>
      <c r="AL12" s="102" t="e">
        <f>AJ12-AK12</f>
        <v>#REF!</v>
      </c>
    </row>
    <row r="13" spans="1:9" ht="15" customHeight="1">
      <c r="A13" s="601" t="str">
        <f>'Time Budget'!A13</f>
        <v>Bail and Detention Hearings (15b)</v>
      </c>
      <c r="B13" s="265">
        <f>IF('Time Budget'!B13="",0,'Time Budget'!B13)</f>
        <v>0</v>
      </c>
      <c r="C13" s="364">
        <f>IF('Time Budget'!C13="",0,'Time Budget'!C13)</f>
        <v>0</v>
      </c>
      <c r="D13" s="111">
        <f>Secrets!F12</f>
        <v>0</v>
      </c>
      <c r="E13" s="411">
        <f>Timesheet!D9</f>
        <v>0</v>
      </c>
      <c r="F13" s="413">
        <f>IF('Time Budget'!D13="",0,'Time Budget'!D13)</f>
        <v>0</v>
      </c>
      <c r="G13" s="367">
        <f>IF('Time Budget'!E13="",0,'Time Budget'!E13)</f>
        <v>0</v>
      </c>
      <c r="H13" s="407">
        <f>Secrets!G12</f>
        <v>0</v>
      </c>
      <c r="I13" s="113">
        <f>Timesheet!D11</f>
        <v>0</v>
      </c>
    </row>
    <row r="14" spans="1:14" ht="15" customHeight="1" thickBot="1">
      <c r="A14" s="601" t="str">
        <f>'Time Budget'!A14</f>
        <v>Motion Hearings (15c)</v>
      </c>
      <c r="B14" s="265">
        <f>IF('Time Budget'!B14="",0,'Time Budget'!B14)</f>
        <v>0</v>
      </c>
      <c r="C14" s="364">
        <f>IF('Time Budget'!C14="",0,'Time Budget'!C14)</f>
        <v>0</v>
      </c>
      <c r="D14" s="111">
        <f>Secrets!F13</f>
        <v>0</v>
      </c>
      <c r="E14" s="411">
        <f>Timesheet!E9</f>
        <v>0</v>
      </c>
      <c r="F14" s="413">
        <f>IF('Time Budget'!D14="",0,'Time Budget'!D14)</f>
        <v>0</v>
      </c>
      <c r="G14" s="367">
        <f>IF('Time Budget'!E14="",0,'Time Budget'!E14)</f>
        <v>0</v>
      </c>
      <c r="H14" s="407">
        <f>Secrets!G13</f>
        <v>0</v>
      </c>
      <c r="I14" s="113">
        <f>Timesheet!E11</f>
        <v>0</v>
      </c>
      <c r="K14" s="227"/>
      <c r="L14" s="227"/>
      <c r="M14" s="227"/>
      <c r="N14" s="227"/>
    </row>
    <row r="15" spans="1:14" ht="15" customHeight="1">
      <c r="A15" s="601" t="str">
        <f>'Time Budget'!A15</f>
        <v>Trial (15d)</v>
      </c>
      <c r="B15" s="265">
        <f>IF('Time Budget'!B15="",0,'Time Budget'!B15)</f>
        <v>84</v>
      </c>
      <c r="C15" s="364">
        <f>IF('Time Budget'!C15="",0,'Time Budget'!C15)</f>
        <v>84</v>
      </c>
      <c r="D15" s="111">
        <f>Secrets!F14</f>
        <v>0</v>
      </c>
      <c r="E15" s="411">
        <f>Timesheet!F9</f>
        <v>33.2</v>
      </c>
      <c r="F15" s="413">
        <f>IF('Time Budget'!D15="",0,'Time Budget'!D15)</f>
        <v>0</v>
      </c>
      <c r="G15" s="367">
        <f>IF('Time Budget'!E15="",0,'Time Budget'!E15)</f>
        <v>0</v>
      </c>
      <c r="H15" s="407">
        <f>Secrets!G14</f>
        <v>0</v>
      </c>
      <c r="I15" s="113">
        <f>Timesheet!F11</f>
        <v>0</v>
      </c>
      <c r="K15" s="953" t="s">
        <v>176</v>
      </c>
      <c r="L15" s="954"/>
      <c r="M15" s="954"/>
      <c r="N15" s="955"/>
    </row>
    <row r="16" spans="1:14" ht="15" customHeight="1" thickBot="1">
      <c r="A16" s="601" t="str">
        <f>'Time Budget'!A16</f>
        <v>Sentencing Hearings (15e)</v>
      </c>
      <c r="B16" s="265">
        <f>IF('Time Budget'!B16="",0,'Time Budget'!B16)</f>
        <v>12</v>
      </c>
      <c r="C16" s="364">
        <f>IF('Time Budget'!C16="",0,'Time Budget'!C16)</f>
        <v>12</v>
      </c>
      <c r="D16" s="111">
        <f>Secrets!F15</f>
        <v>0</v>
      </c>
      <c r="E16" s="411">
        <f>Timesheet!G9</f>
        <v>0</v>
      </c>
      <c r="F16" s="413">
        <f>IF('Time Budget'!D16="",0,'Time Budget'!D16)</f>
        <v>0</v>
      </c>
      <c r="G16" s="367">
        <f>IF('Time Budget'!E16="",0,'Time Budget'!E16)</f>
        <v>0</v>
      </c>
      <c r="H16" s="407">
        <f>Secrets!G15</f>
        <v>0</v>
      </c>
      <c r="I16" s="113">
        <f>Timesheet!G11</f>
        <v>0</v>
      </c>
      <c r="K16" s="956"/>
      <c r="L16" s="957"/>
      <c r="M16" s="957"/>
      <c r="N16" s="958"/>
    </row>
    <row r="17" spans="1:14" ht="15" customHeight="1">
      <c r="A17" s="601" t="str">
        <f>'Time Budget'!A17</f>
        <v>Revocation Hearings (15f)</v>
      </c>
      <c r="B17" s="265">
        <f>IF('Time Budget'!B17="",0,'Time Budget'!B17)</f>
        <v>0</v>
      </c>
      <c r="C17" s="364">
        <f>IF('Time Budget'!C17="",0,'Time Budget'!C17)</f>
        <v>0</v>
      </c>
      <c r="D17" s="111">
        <f>Secrets!F16</f>
        <v>0</v>
      </c>
      <c r="E17" s="411">
        <f>Timesheet!H9</f>
        <v>0</v>
      </c>
      <c r="F17" s="413">
        <f>IF('Time Budget'!D17="",0,'Time Budget'!D17)</f>
        <v>0</v>
      </c>
      <c r="G17" s="367">
        <f>IF('Time Budget'!E17="",0,'Time Budget'!E17)</f>
        <v>0</v>
      </c>
      <c r="H17" s="407">
        <f>Secrets!G16</f>
        <v>0</v>
      </c>
      <c r="I17" s="113">
        <f>Timesheet!H11</f>
        <v>0</v>
      </c>
      <c r="K17" s="232" t="s">
        <v>202</v>
      </c>
      <c r="L17" s="233" t="s">
        <v>366</v>
      </c>
      <c r="M17" s="233" t="s">
        <v>36</v>
      </c>
      <c r="N17" s="231" t="s">
        <v>72</v>
      </c>
    </row>
    <row r="18" spans="1:14" ht="15" customHeight="1">
      <c r="A18" s="601" t="str">
        <f>'Time Budget'!A18</f>
        <v>Appeals Court (15g)</v>
      </c>
      <c r="B18" s="265">
        <f>IF('Time Budget'!B18="",0,'Time Budget'!B18)</f>
        <v>0</v>
      </c>
      <c r="C18" s="364">
        <f>IF('Time Budget'!C18="",0,'Time Budget'!C18)</f>
        <v>0</v>
      </c>
      <c r="D18" s="111">
        <f>Secrets!F17</f>
        <v>0</v>
      </c>
      <c r="E18" s="411">
        <f>Timesheet!I9</f>
        <v>0</v>
      </c>
      <c r="F18" s="413">
        <f>IF('Time Budget'!D18="",0,'Time Budget'!D18)</f>
        <v>0</v>
      </c>
      <c r="G18" s="367">
        <f>IF('Time Budget'!E18="",0,'Time Budget'!E18)</f>
        <v>0</v>
      </c>
      <c r="H18" s="407">
        <f>Secrets!G17</f>
        <v>0</v>
      </c>
      <c r="I18" s="113">
        <f>Timesheet!I11</f>
        <v>0</v>
      </c>
      <c r="K18" s="234" t="s">
        <v>34</v>
      </c>
      <c r="L18" s="372">
        <f>C26</f>
        <v>174</v>
      </c>
      <c r="M18" s="372">
        <f>E26</f>
        <v>94.3</v>
      </c>
      <c r="N18" s="373">
        <f>L18-M18</f>
        <v>79.7</v>
      </c>
    </row>
    <row r="19" spans="1:37" ht="15" customHeight="1" thickBot="1">
      <c r="A19" s="601" t="str">
        <f>'Time Budget'!A19</f>
        <v>Other (15h)</v>
      </c>
      <c r="B19" s="265">
        <f>IF('Time Budget'!B19="",0,'Time Budget'!B19)</f>
        <v>12</v>
      </c>
      <c r="C19" s="364">
        <f>IF('Time Budget'!C19="",0,'Time Budget'!C19)</f>
        <v>12</v>
      </c>
      <c r="D19" s="111">
        <f>Secrets!F18</f>
        <v>0</v>
      </c>
      <c r="E19" s="411">
        <f>Timesheet!J9</f>
        <v>7.4</v>
      </c>
      <c r="F19" s="413">
        <f>IF('Time Budget'!D19="",0,'Time Budget'!D19)</f>
        <v>0</v>
      </c>
      <c r="G19" s="367">
        <f>IF('Time Budget'!E19="",0,'Time Budget'!E19)</f>
        <v>0</v>
      </c>
      <c r="H19" s="407">
        <f>Secrets!G18</f>
        <v>0</v>
      </c>
      <c r="I19" s="113">
        <f>Timesheet!J11</f>
        <v>0</v>
      </c>
      <c r="K19" s="255" t="s">
        <v>264</v>
      </c>
      <c r="L19" s="370">
        <f>G26</f>
        <v>0</v>
      </c>
      <c r="M19" s="370">
        <f>I26</f>
        <v>0</v>
      </c>
      <c r="N19" s="371">
        <f>L19-M19</f>
        <v>0</v>
      </c>
      <c r="AJ19" t="s">
        <v>33</v>
      </c>
      <c r="AK19" t="s">
        <v>36</v>
      </c>
    </row>
    <row r="20" spans="1:37" ht="15" customHeight="1" thickBot="1">
      <c r="A20" s="601" t="str">
        <f>'Time Budget'!A20</f>
        <v>Interviews and Conferences (16a)</v>
      </c>
      <c r="B20" s="265">
        <f>IF('Time Budget'!B20="",0,'Time Budget'!B20)</f>
        <v>40</v>
      </c>
      <c r="C20" s="364">
        <f>IF('Time Budget'!C20="",0,'Time Budget'!C20)</f>
        <v>40</v>
      </c>
      <c r="D20" s="111">
        <f>Secrets!F19</f>
        <v>0</v>
      </c>
      <c r="E20" s="411">
        <f>Timesheet!K9</f>
        <v>24.9</v>
      </c>
      <c r="F20" s="413">
        <f>IF('Time Budget'!D20="",0,'Time Budget'!D20)</f>
        <v>0</v>
      </c>
      <c r="G20" s="367">
        <f>IF('Time Budget'!E20="",0,'Time Budget'!E20)</f>
        <v>0</v>
      </c>
      <c r="H20" s="407">
        <f>Secrets!G19</f>
        <v>0</v>
      </c>
      <c r="I20" s="113">
        <f>Timesheet!K$11</f>
        <v>0</v>
      </c>
      <c r="K20" s="428" t="s">
        <v>141</v>
      </c>
      <c r="L20" s="374">
        <f>SUM(L18:L19)</f>
        <v>174</v>
      </c>
      <c r="M20" s="374">
        <f>SUM(M18:M19)</f>
        <v>94.3</v>
      </c>
      <c r="N20" s="375">
        <f>L20-M20</f>
        <v>79.7</v>
      </c>
      <c r="AI20" t="s">
        <v>73</v>
      </c>
      <c r="AJ20" s="68">
        <f>M11</f>
        <v>0</v>
      </c>
      <c r="AK20" s="68" t="e">
        <f>N11+#REF!</f>
        <v>#REF!</v>
      </c>
    </row>
    <row r="21" spans="1:37" ht="15" customHeight="1">
      <c r="A21" s="601" t="str">
        <f>'Time Budget'!A21</f>
        <v>Obtaining and Reviewing Records (16b)</v>
      </c>
      <c r="B21" s="265">
        <f>IF('Time Budget'!B21="",0,'Time Budget'!B21)</f>
        <v>0</v>
      </c>
      <c r="C21" s="364">
        <f>IF('Time Budget'!C21="",0,'Time Budget'!C21)</f>
        <v>0</v>
      </c>
      <c r="D21" s="111">
        <f>Secrets!F20</f>
        <v>0</v>
      </c>
      <c r="E21" s="411">
        <f>Timesheet!L9</f>
        <v>0</v>
      </c>
      <c r="F21" s="413">
        <f>IF('Time Budget'!D21="",0,'Time Budget'!D21)</f>
        <v>0</v>
      </c>
      <c r="G21" s="367">
        <f>IF('Time Budget'!E21="",0,'Time Budget'!E21)</f>
        <v>0</v>
      </c>
      <c r="H21" s="407">
        <f>Secrets!G20</f>
        <v>0</v>
      </c>
      <c r="I21" s="113">
        <f>Timesheet!L$11</f>
        <v>0</v>
      </c>
      <c r="K21" s="254"/>
      <c r="L21" s="228"/>
      <c r="M21" s="228"/>
      <c r="N21" s="229"/>
      <c r="P21" s="12"/>
      <c r="Q21" s="12"/>
      <c r="R21" s="12"/>
      <c r="S21" s="12"/>
      <c r="T21" s="12"/>
      <c r="AJ21" s="68"/>
      <c r="AK21" s="68"/>
    </row>
    <row r="22" spans="1:37" ht="15" customHeight="1">
      <c r="A22" s="601" t="str">
        <f>'Time Budget'!A22</f>
        <v>Legal Research and Brief Writing (16c)</v>
      </c>
      <c r="B22" s="265">
        <f>IF('Time Budget'!B22="",0,'Time Budget'!B22)</f>
        <v>6</v>
      </c>
      <c r="C22" s="364">
        <f>IF('Time Budget'!C22="",0,'Time Budget'!C22)</f>
        <v>6</v>
      </c>
      <c r="D22" s="111">
        <f>Secrets!F21</f>
        <v>0</v>
      </c>
      <c r="E22" s="411">
        <f>Timesheet!M$9</f>
        <v>4</v>
      </c>
      <c r="F22" s="413">
        <f>IF('Time Budget'!D22="",0,'Time Budget'!D22)</f>
        <v>0</v>
      </c>
      <c r="G22" s="367">
        <f>IF('Time Budget'!E22="",0,'Time Budget'!E22)</f>
        <v>0</v>
      </c>
      <c r="H22" s="407">
        <f>Secrets!G21</f>
        <v>0</v>
      </c>
      <c r="I22" s="113">
        <f>Timesheet!M$11</f>
        <v>0</v>
      </c>
      <c r="K22" s="203"/>
      <c r="L22" s="228"/>
      <c r="M22" s="228"/>
      <c r="N22" s="229"/>
      <c r="P22" s="12"/>
      <c r="Q22" s="969"/>
      <c r="R22" s="969"/>
      <c r="S22" s="969"/>
      <c r="T22" s="969"/>
      <c r="AJ22" s="68"/>
      <c r="AK22" s="68"/>
    </row>
    <row r="23" spans="1:37" ht="15" customHeight="1" thickBot="1">
      <c r="A23" s="601" t="str">
        <f>'Time Budget'!A23</f>
        <v>Investigative and Other Work (16e)</v>
      </c>
      <c r="B23" s="265">
        <f>IF('Time Budget'!B23="",0,'Time Budget'!B23)</f>
        <v>6</v>
      </c>
      <c r="C23" s="364">
        <f>IF('Time Budget'!C23="",0,'Time Budget'!C23)</f>
        <v>6</v>
      </c>
      <c r="D23" s="111">
        <f>Secrets!F22</f>
        <v>0</v>
      </c>
      <c r="E23" s="411">
        <f>Timesheet!N$9</f>
        <v>14.8</v>
      </c>
      <c r="F23" s="413">
        <f>IF('Time Budget'!D23="",0,'Time Budget'!D23)</f>
        <v>0</v>
      </c>
      <c r="G23" s="367">
        <f>IF('Time Budget'!E23="",0,'Time Budget'!E23)</f>
        <v>0</v>
      </c>
      <c r="H23" s="407">
        <f>Secrets!G22</f>
        <v>0</v>
      </c>
      <c r="I23" s="113">
        <f>Timesheet!N$11</f>
        <v>0</v>
      </c>
      <c r="K23" s="203"/>
      <c r="L23" s="228"/>
      <c r="M23" s="228"/>
      <c r="N23" s="229"/>
      <c r="P23" s="12"/>
      <c r="Q23" s="216"/>
      <c r="R23" s="217"/>
      <c r="S23" s="217"/>
      <c r="T23" s="217"/>
      <c r="AJ23" s="68"/>
      <c r="AK23" s="68"/>
    </row>
    <row r="24" spans="1:37" ht="24" customHeight="1">
      <c r="A24" s="601" t="str">
        <f>'Time Budget'!A24</f>
        <v>Amendments to Budget (16e)</v>
      </c>
      <c r="B24" s="265">
        <f>IF('Time Budget'!B24="",0,'Time Budget'!B24)</f>
        <v>0</v>
      </c>
      <c r="C24" s="364">
        <f>IF('Time Budget'!C24="",0,'Time Budget'!C24)</f>
        <v>0</v>
      </c>
      <c r="D24" s="111">
        <f>Secrets!F23</f>
        <v>0</v>
      </c>
      <c r="E24" s="411">
        <f>Timesheet!O$9</f>
        <v>0</v>
      </c>
      <c r="F24" s="413">
        <f>IF('Time Budget'!D24="",0,'Time Budget'!D24)</f>
        <v>0</v>
      </c>
      <c r="G24" s="367">
        <f>IF('Time Budget'!E24="",0,'Time Budget'!E24)</f>
        <v>0</v>
      </c>
      <c r="H24" s="407">
        <f>Secrets!G23</f>
        <v>0</v>
      </c>
      <c r="I24" s="113">
        <f>Timesheet!O$11</f>
        <v>0</v>
      </c>
      <c r="K24" s="970" t="s">
        <v>364</v>
      </c>
      <c r="L24" s="971"/>
      <c r="M24" s="972"/>
      <c r="N24" s="402"/>
      <c r="P24" s="12"/>
      <c r="Q24" s="218"/>
      <c r="R24" s="219"/>
      <c r="S24" s="219"/>
      <c r="T24" s="219"/>
      <c r="AJ24" s="68"/>
      <c r="AK24" s="68"/>
    </row>
    <row r="25" spans="1:37" ht="15" customHeight="1" thickBot="1">
      <c r="A25" s="602" t="s">
        <v>352</v>
      </c>
      <c r="B25" s="265">
        <f>'Travel Budget'!D26</f>
        <v>14</v>
      </c>
      <c r="C25" s="364">
        <f>'Travel Budget'!F26</f>
        <v>14</v>
      </c>
      <c r="D25" s="111">
        <f>Secrets!F24</f>
        <v>0</v>
      </c>
      <c r="E25" s="411">
        <f>Timesheet!P$9</f>
        <v>10</v>
      </c>
      <c r="F25" s="413">
        <f>'Travel Budget'!E26</f>
        <v>0</v>
      </c>
      <c r="G25" s="367">
        <f>'Travel Budget'!G26</f>
        <v>0</v>
      </c>
      <c r="H25" s="407">
        <f>Secrets!G24</f>
        <v>0</v>
      </c>
      <c r="I25" s="113">
        <f>Timesheet!P$11</f>
        <v>0</v>
      </c>
      <c r="K25" s="404" t="s">
        <v>146</v>
      </c>
      <c r="L25" s="405" t="s">
        <v>366</v>
      </c>
      <c r="M25" s="406" t="s">
        <v>36</v>
      </c>
      <c r="N25" s="230"/>
      <c r="AJ25" s="68"/>
      <c r="AK25" s="68"/>
    </row>
    <row r="26" spans="1:37" ht="15" customHeight="1" thickBot="1">
      <c r="A26" s="603" t="s">
        <v>66</v>
      </c>
      <c r="B26" s="266">
        <f aca="true" t="shared" si="0" ref="B26:I26">SUM(B12:B25)</f>
        <v>174</v>
      </c>
      <c r="C26" s="365">
        <f t="shared" si="0"/>
        <v>174</v>
      </c>
      <c r="D26" s="95">
        <f t="shared" si="0"/>
        <v>0</v>
      </c>
      <c r="E26" s="412">
        <f t="shared" si="0"/>
        <v>94.3</v>
      </c>
      <c r="F26" s="414">
        <f t="shared" si="0"/>
        <v>0</v>
      </c>
      <c r="G26" s="368">
        <f t="shared" si="0"/>
        <v>0</v>
      </c>
      <c r="H26" s="408">
        <f t="shared" si="0"/>
        <v>0</v>
      </c>
      <c r="I26" s="106">
        <f t="shared" si="0"/>
        <v>0</v>
      </c>
      <c r="K26" s="403">
        <f>B27+F27+G65+L11+L12</f>
        <v>31375</v>
      </c>
      <c r="L26" s="416">
        <f>C27+G27+H65+M11+M12</f>
        <v>31375</v>
      </c>
      <c r="M26" s="417">
        <f>E27+I27+I65+N11+N12</f>
        <v>11869.5</v>
      </c>
      <c r="N26" s="230"/>
      <c r="AI26" t="s">
        <v>152</v>
      </c>
      <c r="AJ26" s="103">
        <f>M12</f>
        <v>240</v>
      </c>
      <c r="AK26" s="68" t="e">
        <f>N12+#REF!</f>
        <v>#REF!</v>
      </c>
    </row>
    <row r="27" spans="1:9" ht="15" customHeight="1" thickBot="1">
      <c r="A27" s="604" t="s">
        <v>82</v>
      </c>
      <c r="B27" s="239">
        <f>SUM(B12:B25)*Header!B25</f>
        <v>21750</v>
      </c>
      <c r="C27" s="366">
        <f>SUM(C12:C25)*Header!B25</f>
        <v>21750</v>
      </c>
      <c r="D27" s="239">
        <f>SUM(D12:D25)*Header!B25</f>
        <v>0</v>
      </c>
      <c r="E27" s="239">
        <f>SUM(E12:E25)*Header!B25</f>
        <v>11787.5</v>
      </c>
      <c r="F27" s="415">
        <f>SUM(F12:F25)*Header!E25</f>
        <v>0</v>
      </c>
      <c r="G27" s="369">
        <f>SUM(G12:G25)*Header!E25</f>
        <v>0</v>
      </c>
      <c r="H27" s="409">
        <f>SUM(H12:H25)*Header!E25</f>
        <v>0</v>
      </c>
      <c r="I27" s="410">
        <f>SUM(I12:I25)*Header!E25</f>
        <v>0</v>
      </c>
    </row>
    <row r="28" spans="1:10" ht="12.75">
      <c r="A28" s="12"/>
      <c r="B28" s="123"/>
      <c r="C28" s="123"/>
      <c r="D28" s="12"/>
      <c r="E28" s="123"/>
      <c r="F28" s="123"/>
      <c r="G28" s="12"/>
      <c r="H28" s="12"/>
      <c r="I28" s="12"/>
      <c r="J28" s="12"/>
    </row>
    <row r="29" ht="12.75">
      <c r="J29" s="12"/>
    </row>
    <row r="30" spans="1:10" ht="12.75">
      <c r="A30" s="12"/>
      <c r="B30" s="123"/>
      <c r="C30" s="123"/>
      <c r="D30" s="12"/>
      <c r="E30" s="123"/>
      <c r="F30" s="123"/>
      <c r="G30" s="12"/>
      <c r="H30" s="12"/>
      <c r="I30" s="12"/>
      <c r="J30" s="12"/>
    </row>
    <row r="31" spans="1:10" ht="12.75">
      <c r="A31" s="12" t="s">
        <v>76</v>
      </c>
      <c r="B31" s="123"/>
      <c r="C31" s="123"/>
      <c r="D31" s="12"/>
      <c r="E31" s="123"/>
      <c r="F31" s="123"/>
      <c r="G31" s="12"/>
      <c r="H31" s="12"/>
      <c r="I31" s="12"/>
      <c r="J31" s="12"/>
    </row>
    <row r="32" spans="1:10" ht="13.5" thickBot="1">
      <c r="A32" s="12"/>
      <c r="B32" s="123"/>
      <c r="C32" s="123"/>
      <c r="D32" s="12"/>
      <c r="E32" s="123"/>
      <c r="F32" s="123"/>
      <c r="G32" s="12"/>
      <c r="H32" s="12"/>
      <c r="I32" s="12"/>
      <c r="J32" s="12"/>
    </row>
    <row r="33" spans="1:10" ht="13.5" thickBot="1">
      <c r="A33" s="965" t="s">
        <v>39</v>
      </c>
      <c r="B33" s="427" t="s">
        <v>365</v>
      </c>
      <c r="C33" s="967" t="s">
        <v>265</v>
      </c>
      <c r="D33" s="968"/>
      <c r="E33" s="967" t="s">
        <v>84</v>
      </c>
      <c r="F33" s="974"/>
      <c r="G33" s="707" t="s">
        <v>47</v>
      </c>
      <c r="H33" s="973"/>
      <c r="I33" s="708"/>
      <c r="J33" s="12"/>
    </row>
    <row r="34" spans="1:14" ht="13.5" thickBot="1">
      <c r="A34" s="966"/>
      <c r="B34" s="363" t="s">
        <v>366</v>
      </c>
      <c r="C34" s="431" t="s">
        <v>366</v>
      </c>
      <c r="D34" s="434" t="s">
        <v>36</v>
      </c>
      <c r="E34" s="431" t="s">
        <v>366</v>
      </c>
      <c r="F34" s="438" t="s">
        <v>36</v>
      </c>
      <c r="G34" s="318" t="s">
        <v>146</v>
      </c>
      <c r="H34" s="445" t="s">
        <v>366</v>
      </c>
      <c r="I34" s="317" t="s">
        <v>36</v>
      </c>
      <c r="J34" s="12"/>
      <c r="L34" s="34"/>
      <c r="M34" s="34"/>
      <c r="N34" s="34"/>
    </row>
    <row r="35" spans="1:14" ht="12.75">
      <c r="A35" s="605" t="str">
        <f>IF('Experts&amp;Invest'!C7="",'Experts&amp;Invest'!A7,'Experts&amp;Invest'!C7)</f>
        <v>Dr. Ibrahim Al Marisha (expert on Iraq)</v>
      </c>
      <c r="B35" s="91">
        <f>'Experts&amp;Invest'!E7</f>
        <v>150</v>
      </c>
      <c r="C35" s="432">
        <f>'Experts&amp;Invest'!G7+'Experts&amp;Invest'!I7</f>
        <v>52</v>
      </c>
      <c r="D35" s="535"/>
      <c r="E35" s="435">
        <f>'Experts&amp;Invest'!K7</f>
        <v>1584.5</v>
      </c>
      <c r="F35" s="535"/>
      <c r="G35" s="439">
        <f>'Experts&amp;Invest'!L7</f>
        <v>9385</v>
      </c>
      <c r="H35" s="446">
        <f>'Experts&amp;Invest'!M7</f>
        <v>9385</v>
      </c>
      <c r="I35" s="442">
        <f>IF(A35="","",(B35*D35+F35))</f>
        <v>0</v>
      </c>
      <c r="J35" s="12"/>
      <c r="K35" s="214"/>
      <c r="L35" s="214"/>
      <c r="M35" s="215"/>
      <c r="N35" s="215"/>
    </row>
    <row r="36" spans="1:14" ht="12.75">
      <c r="A36" s="605">
        <f>IF('Experts&amp;Invest'!C8="",'Experts&amp;Invest'!A8,'Experts&amp;Invest'!C8)</f>
        <v>0</v>
      </c>
      <c r="B36" s="91">
        <f>'Experts&amp;Invest'!E8</f>
        <v>0</v>
      </c>
      <c r="C36" s="432">
        <f>'Experts&amp;Invest'!G8+'Experts&amp;Invest'!I8</f>
        <v>0</v>
      </c>
      <c r="D36" s="536"/>
      <c r="E36" s="435">
        <f>'Experts&amp;Invest'!K8</f>
        <v>0</v>
      </c>
      <c r="F36" s="536"/>
      <c r="G36" s="439">
        <f>'Experts&amp;Invest'!L8</f>
      </c>
      <c r="H36" s="446">
        <f>'Experts&amp;Invest'!M8</f>
      </c>
      <c r="I36" s="442">
        <f aca="true" t="shared" si="1" ref="I36:I64">IF(A36="","",(B36*D36+F36))</f>
        <v>0</v>
      </c>
      <c r="J36" s="12"/>
      <c r="K36" s="214"/>
      <c r="L36" s="214"/>
      <c r="M36" s="215"/>
      <c r="N36" s="215"/>
    </row>
    <row r="37" spans="1:14" ht="12.75">
      <c r="A37" s="605">
        <f>IF('Experts&amp;Invest'!C9="",'Experts&amp;Invest'!A9,'Experts&amp;Invest'!C9)</f>
        <v>0</v>
      </c>
      <c r="B37" s="91">
        <f>'Experts&amp;Invest'!E9</f>
        <v>0</v>
      </c>
      <c r="C37" s="432">
        <f>'Experts&amp;Invest'!G9+'Experts&amp;Invest'!I9</f>
        <v>0</v>
      </c>
      <c r="D37" s="536"/>
      <c r="E37" s="435">
        <f>'Experts&amp;Invest'!K9</f>
        <v>0</v>
      </c>
      <c r="F37" s="536"/>
      <c r="G37" s="439">
        <f>'Experts&amp;Invest'!L9</f>
      </c>
      <c r="H37" s="446">
        <f>'Experts&amp;Invest'!M9</f>
      </c>
      <c r="I37" s="442">
        <f t="shared" si="1"/>
        <v>0</v>
      </c>
      <c r="J37" s="12"/>
      <c r="K37" s="214"/>
      <c r="L37" s="214"/>
      <c r="M37" s="215"/>
      <c r="N37" s="215"/>
    </row>
    <row r="38" spans="1:14" ht="12.75">
      <c r="A38" s="605">
        <f>IF('Experts&amp;Invest'!C10="",'Experts&amp;Invest'!A10,'Experts&amp;Invest'!C10)</f>
        <v>0</v>
      </c>
      <c r="B38" s="91">
        <f>'Experts&amp;Invest'!E10</f>
        <v>0</v>
      </c>
      <c r="C38" s="432">
        <f>'Experts&amp;Invest'!G10+'Experts&amp;Invest'!I10</f>
        <v>0</v>
      </c>
      <c r="D38" s="536"/>
      <c r="E38" s="435">
        <f>'Experts&amp;Invest'!K10</f>
        <v>0</v>
      </c>
      <c r="F38" s="536"/>
      <c r="G38" s="439">
        <f>'Experts&amp;Invest'!L10</f>
      </c>
      <c r="H38" s="446">
        <f>'Experts&amp;Invest'!M10</f>
      </c>
      <c r="I38" s="442">
        <f t="shared" si="1"/>
        <v>0</v>
      </c>
      <c r="J38" s="12"/>
      <c r="K38" s="214"/>
      <c r="L38" s="214"/>
      <c r="M38" s="215"/>
      <c r="N38" s="215"/>
    </row>
    <row r="39" spans="1:14" ht="12.75">
      <c r="A39" s="605">
        <f>IF('Experts&amp;Invest'!C11="",'Experts&amp;Invest'!A11,'Experts&amp;Invest'!C11)</f>
        <v>0</v>
      </c>
      <c r="B39" s="91">
        <f>'Experts&amp;Invest'!E11</f>
        <v>0</v>
      </c>
      <c r="C39" s="432">
        <f>'Experts&amp;Invest'!G11+'Experts&amp;Invest'!I11</f>
        <v>0</v>
      </c>
      <c r="D39" s="536"/>
      <c r="E39" s="435">
        <f>'Experts&amp;Invest'!K11</f>
        <v>0</v>
      </c>
      <c r="F39" s="536"/>
      <c r="G39" s="439">
        <f>'Experts&amp;Invest'!L11</f>
      </c>
      <c r="H39" s="446">
        <f>'Experts&amp;Invest'!M11</f>
      </c>
      <c r="I39" s="442">
        <f t="shared" si="1"/>
        <v>0</v>
      </c>
      <c r="J39" s="12"/>
      <c r="K39" s="214"/>
      <c r="L39" s="214"/>
      <c r="M39" s="215"/>
      <c r="N39" s="215"/>
    </row>
    <row r="40" spans="1:14" ht="12.75">
      <c r="A40" s="605">
        <f>IF('Experts&amp;Invest'!C12="",'Experts&amp;Invest'!A12,'Experts&amp;Invest'!C12)</f>
        <v>0</v>
      </c>
      <c r="B40" s="91">
        <f>'Experts&amp;Invest'!E12</f>
        <v>0</v>
      </c>
      <c r="C40" s="432">
        <f>'Experts&amp;Invest'!G12+'Experts&amp;Invest'!I12</f>
        <v>0</v>
      </c>
      <c r="D40" s="536"/>
      <c r="E40" s="435">
        <f>'Experts&amp;Invest'!K12</f>
        <v>0</v>
      </c>
      <c r="F40" s="536"/>
      <c r="G40" s="439">
        <f>'Experts&amp;Invest'!L12</f>
      </c>
      <c r="H40" s="446">
        <f>'Experts&amp;Invest'!M12</f>
      </c>
      <c r="I40" s="442">
        <f t="shared" si="1"/>
        <v>0</v>
      </c>
      <c r="J40" s="12"/>
      <c r="K40" s="214"/>
      <c r="L40" s="214"/>
      <c r="M40" s="215"/>
      <c r="N40" s="215"/>
    </row>
    <row r="41" spans="1:14" ht="12.75">
      <c r="A41" s="605">
        <f>IF('Experts&amp;Invest'!C13="",'Experts&amp;Invest'!A13,'Experts&amp;Invest'!C13)</f>
        <v>0</v>
      </c>
      <c r="B41" s="91">
        <f>'Experts&amp;Invest'!E13</f>
        <v>0</v>
      </c>
      <c r="C41" s="432">
        <f>'Experts&amp;Invest'!G13+'Experts&amp;Invest'!I13</f>
        <v>0</v>
      </c>
      <c r="D41" s="536"/>
      <c r="E41" s="435">
        <f>'Experts&amp;Invest'!K13</f>
        <v>0</v>
      </c>
      <c r="F41" s="536"/>
      <c r="G41" s="439">
        <f>'Experts&amp;Invest'!L13</f>
      </c>
      <c r="H41" s="446">
        <f>'Experts&amp;Invest'!M13</f>
      </c>
      <c r="I41" s="442">
        <f t="shared" si="1"/>
        <v>0</v>
      </c>
      <c r="J41" s="12"/>
      <c r="K41" s="214"/>
      <c r="L41" s="214"/>
      <c r="M41" s="215"/>
      <c r="N41" s="215"/>
    </row>
    <row r="42" spans="1:14" ht="12.75">
      <c r="A42" s="605">
        <f>IF('Experts&amp;Invest'!C14="",'Experts&amp;Invest'!A14,'Experts&amp;Invest'!C14)</f>
        <v>0</v>
      </c>
      <c r="B42" s="91">
        <f>'Experts&amp;Invest'!E14</f>
        <v>0</v>
      </c>
      <c r="C42" s="432">
        <f>'Experts&amp;Invest'!G14+'Experts&amp;Invest'!I14</f>
        <v>0</v>
      </c>
      <c r="D42" s="536"/>
      <c r="E42" s="435">
        <f>'Experts&amp;Invest'!K14</f>
        <v>0</v>
      </c>
      <c r="F42" s="536"/>
      <c r="G42" s="439">
        <f>'Experts&amp;Invest'!L14</f>
      </c>
      <c r="H42" s="446">
        <f>'Experts&amp;Invest'!M14</f>
      </c>
      <c r="I42" s="442">
        <f t="shared" si="1"/>
        <v>0</v>
      </c>
      <c r="J42" s="12"/>
      <c r="K42" s="214"/>
      <c r="L42" s="214"/>
      <c r="M42" s="215"/>
      <c r="N42" s="215"/>
    </row>
    <row r="43" spans="1:14" ht="12.75">
      <c r="A43" s="605">
        <f>IF('Experts&amp;Invest'!C15="",'Experts&amp;Invest'!A15,'Experts&amp;Invest'!C15)</f>
        <v>0</v>
      </c>
      <c r="B43" s="91">
        <f>'Experts&amp;Invest'!E15</f>
        <v>0</v>
      </c>
      <c r="C43" s="432">
        <f>'Experts&amp;Invest'!G15+'Experts&amp;Invest'!I15</f>
        <v>0</v>
      </c>
      <c r="D43" s="536"/>
      <c r="E43" s="435">
        <f>'Experts&amp;Invest'!K15</f>
        <v>0</v>
      </c>
      <c r="F43" s="536"/>
      <c r="G43" s="439">
        <f>'Experts&amp;Invest'!L15</f>
      </c>
      <c r="H43" s="446">
        <f>'Experts&amp;Invest'!M15</f>
      </c>
      <c r="I43" s="442">
        <f t="shared" si="1"/>
        <v>0</v>
      </c>
      <c r="J43" s="12"/>
      <c r="K43" s="214"/>
      <c r="L43" s="214"/>
      <c r="M43" s="215"/>
      <c r="N43" s="215"/>
    </row>
    <row r="44" spans="1:14" ht="12.75">
      <c r="A44" s="605">
        <f>IF('Experts&amp;Invest'!C16="",'Experts&amp;Invest'!A16,'Experts&amp;Invest'!C16)</f>
        <v>0</v>
      </c>
      <c r="B44" s="91">
        <f>'Experts&amp;Invest'!E16</f>
        <v>0</v>
      </c>
      <c r="C44" s="432">
        <f>'Experts&amp;Invest'!G16+'Experts&amp;Invest'!I16</f>
        <v>0</v>
      </c>
      <c r="D44" s="536"/>
      <c r="E44" s="435">
        <f>'Experts&amp;Invest'!K16</f>
        <v>0</v>
      </c>
      <c r="F44" s="536"/>
      <c r="G44" s="439">
        <f>'Experts&amp;Invest'!L16</f>
      </c>
      <c r="H44" s="446">
        <f>'Experts&amp;Invest'!M16</f>
      </c>
      <c r="I44" s="442">
        <f t="shared" si="1"/>
        <v>0</v>
      </c>
      <c r="J44" s="12"/>
      <c r="K44" s="214"/>
      <c r="L44" s="214"/>
      <c r="M44" s="215"/>
      <c r="N44" s="215"/>
    </row>
    <row r="45" spans="1:14" ht="12.75">
      <c r="A45" s="605">
        <f>IF('Experts&amp;Invest'!C17="",'Experts&amp;Invest'!A17,'Experts&amp;Invest'!C17)</f>
        <v>0</v>
      </c>
      <c r="B45" s="91">
        <f>'Experts&amp;Invest'!E17</f>
        <v>0</v>
      </c>
      <c r="C45" s="432">
        <f>'Experts&amp;Invest'!G17+'Experts&amp;Invest'!I17</f>
        <v>0</v>
      </c>
      <c r="D45" s="536"/>
      <c r="E45" s="435">
        <f>'Experts&amp;Invest'!K17</f>
        <v>0</v>
      </c>
      <c r="F45" s="536"/>
      <c r="G45" s="439">
        <f>'Experts&amp;Invest'!L17</f>
      </c>
      <c r="H45" s="446">
        <f>'Experts&amp;Invest'!M17</f>
      </c>
      <c r="I45" s="442">
        <f t="shared" si="1"/>
        <v>0</v>
      </c>
      <c r="J45" s="12"/>
      <c r="K45" s="214"/>
      <c r="L45" s="214"/>
      <c r="M45" s="215"/>
      <c r="N45" s="215"/>
    </row>
    <row r="46" spans="1:14" ht="12.75">
      <c r="A46" s="605">
        <f>IF('Experts&amp;Invest'!C18="",'Experts&amp;Invest'!A18,'Experts&amp;Invest'!C18)</f>
        <v>0</v>
      </c>
      <c r="B46" s="91">
        <f>'Experts&amp;Invest'!E18</f>
        <v>0</v>
      </c>
      <c r="C46" s="432">
        <f>'Experts&amp;Invest'!G18+'Experts&amp;Invest'!I18</f>
        <v>0</v>
      </c>
      <c r="D46" s="536"/>
      <c r="E46" s="435">
        <f>'Experts&amp;Invest'!K18</f>
        <v>0</v>
      </c>
      <c r="F46" s="536"/>
      <c r="G46" s="439">
        <f>'Experts&amp;Invest'!L18</f>
      </c>
      <c r="H46" s="446">
        <f>'Experts&amp;Invest'!M18</f>
      </c>
      <c r="I46" s="442">
        <f t="shared" si="1"/>
        <v>0</v>
      </c>
      <c r="J46" s="12"/>
      <c r="K46" s="214"/>
      <c r="L46" s="214"/>
      <c r="M46" s="215"/>
      <c r="N46" s="215"/>
    </row>
    <row r="47" spans="1:14" ht="12.75">
      <c r="A47" s="605">
        <f>IF('Experts&amp;Invest'!C19="",'Experts&amp;Invest'!A19,'Experts&amp;Invest'!C19)</f>
        <v>0</v>
      </c>
      <c r="B47" s="91">
        <f>'Experts&amp;Invest'!E19</f>
        <v>0</v>
      </c>
      <c r="C47" s="432">
        <f>'Experts&amp;Invest'!G19+'Experts&amp;Invest'!I19</f>
        <v>0</v>
      </c>
      <c r="D47" s="536"/>
      <c r="E47" s="435">
        <f>'Experts&amp;Invest'!K19</f>
        <v>0</v>
      </c>
      <c r="F47" s="536"/>
      <c r="G47" s="439">
        <f>'Experts&amp;Invest'!L19</f>
      </c>
      <c r="H47" s="446">
        <f>'Experts&amp;Invest'!M19</f>
      </c>
      <c r="I47" s="442">
        <f t="shared" si="1"/>
        <v>0</v>
      </c>
      <c r="J47" s="12"/>
      <c r="K47" s="214"/>
      <c r="L47" s="214"/>
      <c r="M47" s="215"/>
      <c r="N47" s="215"/>
    </row>
    <row r="48" spans="1:14" ht="12.75">
      <c r="A48" s="605">
        <f>IF('Experts&amp;Invest'!C20="",'Experts&amp;Invest'!A20,'Experts&amp;Invest'!C20)</f>
        <v>0</v>
      </c>
      <c r="B48" s="91">
        <f>'Experts&amp;Invest'!E20</f>
        <v>0</v>
      </c>
      <c r="C48" s="432">
        <f>'Experts&amp;Invest'!G20+'Experts&amp;Invest'!I20</f>
        <v>0</v>
      </c>
      <c r="D48" s="536"/>
      <c r="E48" s="435">
        <f>'Experts&amp;Invest'!K20</f>
        <v>0</v>
      </c>
      <c r="F48" s="536"/>
      <c r="G48" s="439">
        <f>'Experts&amp;Invest'!L20</f>
      </c>
      <c r="H48" s="446">
        <f>'Experts&amp;Invest'!M20</f>
      </c>
      <c r="I48" s="442">
        <f t="shared" si="1"/>
        <v>0</v>
      </c>
      <c r="J48" s="12"/>
      <c r="K48" s="214"/>
      <c r="L48" s="214"/>
      <c r="M48" s="215"/>
      <c r="N48" s="215"/>
    </row>
    <row r="49" spans="1:14" ht="13.5" thickBot="1">
      <c r="A49" s="605">
        <f>IF('Experts&amp;Invest'!C21="",'Experts&amp;Invest'!A21,'Experts&amp;Invest'!C21)</f>
        <v>0</v>
      </c>
      <c r="B49" s="91">
        <f>'Experts&amp;Invest'!E21</f>
        <v>0</v>
      </c>
      <c r="C49" s="432">
        <f>'Experts&amp;Invest'!G21+'Experts&amp;Invest'!I21</f>
        <v>0</v>
      </c>
      <c r="D49" s="536"/>
      <c r="E49" s="435">
        <f>'Experts&amp;Invest'!K21</f>
        <v>0</v>
      </c>
      <c r="F49" s="536"/>
      <c r="G49" s="439">
        <f>'Experts&amp;Invest'!L21</f>
      </c>
      <c r="H49" s="446">
        <f>'Experts&amp;Invest'!M21</f>
      </c>
      <c r="I49" s="442">
        <f t="shared" si="1"/>
        <v>0</v>
      </c>
      <c r="J49" s="12"/>
      <c r="K49" s="214"/>
      <c r="L49" s="214"/>
      <c r="M49" s="215"/>
      <c r="N49" s="215"/>
    </row>
    <row r="50" spans="1:14" ht="12.75" hidden="1">
      <c r="A50" s="605">
        <f>IF('Experts&amp;Invest'!C22="",'Experts&amp;Invest'!A22,'Experts&amp;Invest'!C22)</f>
        <v>0</v>
      </c>
      <c r="B50" s="91">
        <f>'Experts&amp;Invest'!E22</f>
        <v>0</v>
      </c>
      <c r="C50" s="432">
        <f>'Experts&amp;Invest'!G22+'Experts&amp;Invest'!I22</f>
        <v>0</v>
      </c>
      <c r="D50" s="536"/>
      <c r="E50" s="435">
        <f>'Experts&amp;Invest'!K22</f>
        <v>0</v>
      </c>
      <c r="F50" s="536"/>
      <c r="G50" s="439">
        <f>'Experts&amp;Invest'!L22</f>
      </c>
      <c r="H50" s="446">
        <f>'Experts&amp;Invest'!M22</f>
      </c>
      <c r="I50" s="442">
        <f t="shared" si="1"/>
        <v>0</v>
      </c>
      <c r="J50" s="12"/>
      <c r="K50" s="214"/>
      <c r="L50" s="214"/>
      <c r="M50" s="215"/>
      <c r="N50" s="215"/>
    </row>
    <row r="51" spans="1:14" ht="12.75" hidden="1">
      <c r="A51" s="605">
        <f>IF('Experts&amp;Invest'!C23="",'Experts&amp;Invest'!A23,'Experts&amp;Invest'!C23)</f>
        <v>0</v>
      </c>
      <c r="B51" s="91">
        <f>'Experts&amp;Invest'!E23</f>
        <v>0</v>
      </c>
      <c r="C51" s="432">
        <f>'Experts&amp;Invest'!G23+'Experts&amp;Invest'!I23</f>
        <v>0</v>
      </c>
      <c r="D51" s="536"/>
      <c r="E51" s="435">
        <f>'Experts&amp;Invest'!K23</f>
        <v>0</v>
      </c>
      <c r="F51" s="536"/>
      <c r="G51" s="439">
        <f>'Experts&amp;Invest'!L23</f>
      </c>
      <c r="H51" s="446">
        <f>'Experts&amp;Invest'!M23</f>
      </c>
      <c r="I51" s="442">
        <f t="shared" si="1"/>
        <v>0</v>
      </c>
      <c r="J51" s="12"/>
      <c r="K51" s="214"/>
      <c r="L51" s="214"/>
      <c r="M51" s="215"/>
      <c r="N51" s="215"/>
    </row>
    <row r="52" spans="1:14" ht="12.75" hidden="1">
      <c r="A52" s="605">
        <f>IF('Experts&amp;Invest'!C24="",'Experts&amp;Invest'!A24,'Experts&amp;Invest'!C24)</f>
        <v>0</v>
      </c>
      <c r="B52" s="91">
        <f>'Experts&amp;Invest'!E24</f>
        <v>0</v>
      </c>
      <c r="C52" s="432">
        <f>'Experts&amp;Invest'!G24+'Experts&amp;Invest'!I24</f>
        <v>0</v>
      </c>
      <c r="D52" s="536"/>
      <c r="E52" s="435">
        <f>'Experts&amp;Invest'!K24</f>
        <v>0</v>
      </c>
      <c r="F52" s="536"/>
      <c r="G52" s="439">
        <f>'Experts&amp;Invest'!L24</f>
      </c>
      <c r="H52" s="446">
        <f>'Experts&amp;Invest'!M24</f>
      </c>
      <c r="I52" s="442">
        <f t="shared" si="1"/>
        <v>0</v>
      </c>
      <c r="J52" s="12"/>
      <c r="K52" s="214"/>
      <c r="L52" s="214"/>
      <c r="M52" s="215"/>
      <c r="N52" s="215"/>
    </row>
    <row r="53" spans="1:14" ht="12.75" hidden="1">
      <c r="A53" s="605">
        <f>IF('Experts&amp;Invest'!C25="",'Experts&amp;Invest'!A25,'Experts&amp;Invest'!C25)</f>
        <v>0</v>
      </c>
      <c r="B53" s="91">
        <f>'Experts&amp;Invest'!E25</f>
        <v>0</v>
      </c>
      <c r="C53" s="432">
        <f>'Experts&amp;Invest'!G25+'Experts&amp;Invest'!I25</f>
        <v>0</v>
      </c>
      <c r="D53" s="536"/>
      <c r="E53" s="435">
        <f>'Experts&amp;Invest'!K25</f>
        <v>0</v>
      </c>
      <c r="F53" s="536"/>
      <c r="G53" s="439">
        <f>'Experts&amp;Invest'!L25</f>
      </c>
      <c r="H53" s="446">
        <f>'Experts&amp;Invest'!M25</f>
      </c>
      <c r="I53" s="442">
        <f t="shared" si="1"/>
        <v>0</v>
      </c>
      <c r="J53" s="12"/>
      <c r="K53" s="214"/>
      <c r="L53" s="214"/>
      <c r="M53" s="215"/>
      <c r="N53" s="215"/>
    </row>
    <row r="54" spans="1:14" ht="12.75" hidden="1">
      <c r="A54" s="605">
        <f>IF('Experts&amp;Invest'!C26="",'Experts&amp;Invest'!A26,'Experts&amp;Invest'!C26)</f>
        <v>0</v>
      </c>
      <c r="B54" s="91">
        <f>'Experts&amp;Invest'!E26</f>
        <v>0</v>
      </c>
      <c r="C54" s="432">
        <f>'Experts&amp;Invest'!G26+'Experts&amp;Invest'!I26</f>
        <v>0</v>
      </c>
      <c r="D54" s="536"/>
      <c r="E54" s="435">
        <f>'Experts&amp;Invest'!K26</f>
        <v>0</v>
      </c>
      <c r="F54" s="536"/>
      <c r="G54" s="439">
        <f>'Experts&amp;Invest'!L26</f>
      </c>
      <c r="H54" s="446">
        <f>'Experts&amp;Invest'!M26</f>
      </c>
      <c r="I54" s="442">
        <f t="shared" si="1"/>
        <v>0</v>
      </c>
      <c r="J54" s="12"/>
      <c r="K54" s="214"/>
      <c r="L54" s="214"/>
      <c r="M54" s="215"/>
      <c r="N54" s="215"/>
    </row>
    <row r="55" spans="1:14" ht="12.75" hidden="1">
      <c r="A55" s="605">
        <f>IF('Experts&amp;Invest'!C27="",'Experts&amp;Invest'!A27,'Experts&amp;Invest'!C27)</f>
        <v>0</v>
      </c>
      <c r="B55" s="91">
        <f>'Experts&amp;Invest'!E27</f>
        <v>0</v>
      </c>
      <c r="C55" s="432">
        <f>'Experts&amp;Invest'!G27+'Experts&amp;Invest'!I27</f>
        <v>0</v>
      </c>
      <c r="D55" s="536"/>
      <c r="E55" s="435">
        <f>'Experts&amp;Invest'!K27</f>
        <v>0</v>
      </c>
      <c r="F55" s="536"/>
      <c r="G55" s="439">
        <f>'Experts&amp;Invest'!L27</f>
      </c>
      <c r="H55" s="446">
        <f>'Experts&amp;Invest'!M27</f>
      </c>
      <c r="I55" s="442">
        <f t="shared" si="1"/>
        <v>0</v>
      </c>
      <c r="J55" s="12"/>
      <c r="K55" s="216"/>
      <c r="L55" s="217"/>
      <c r="M55" s="217"/>
      <c r="N55" s="217"/>
    </row>
    <row r="56" spans="1:14" ht="12.75" hidden="1">
      <c r="A56" s="605">
        <f>IF('Experts&amp;Invest'!C28="",'Experts&amp;Invest'!A28,'Experts&amp;Invest'!C28)</f>
        <v>0</v>
      </c>
      <c r="B56" s="91">
        <f>'Experts&amp;Invest'!E28</f>
        <v>0</v>
      </c>
      <c r="C56" s="432">
        <f>'Experts&amp;Invest'!G28+'Experts&amp;Invest'!I28</f>
        <v>0</v>
      </c>
      <c r="D56" s="536"/>
      <c r="E56" s="435">
        <f>'Experts&amp;Invest'!K28</f>
        <v>0</v>
      </c>
      <c r="F56" s="536"/>
      <c r="G56" s="439">
        <f>'Experts&amp;Invest'!L28</f>
      </c>
      <c r="H56" s="446">
        <f>'Experts&amp;Invest'!M28</f>
      </c>
      <c r="I56" s="442">
        <f t="shared" si="1"/>
        <v>0</v>
      </c>
      <c r="J56" s="12"/>
      <c r="K56" s="218"/>
      <c r="L56" s="219"/>
      <c r="M56" s="219"/>
      <c r="N56" s="219"/>
    </row>
    <row r="57" spans="1:14" ht="12.75" hidden="1">
      <c r="A57" s="605">
        <f>IF('Experts&amp;Invest'!C29="",'Experts&amp;Invest'!A29,'Experts&amp;Invest'!C29)</f>
        <v>0</v>
      </c>
      <c r="B57" s="91">
        <f>'Experts&amp;Invest'!E29</f>
        <v>0</v>
      </c>
      <c r="C57" s="432">
        <f>'Experts&amp;Invest'!G29+'Experts&amp;Invest'!I29</f>
        <v>0</v>
      </c>
      <c r="D57" s="536"/>
      <c r="E57" s="435">
        <f>'Experts&amp;Invest'!K29</f>
        <v>0</v>
      </c>
      <c r="F57" s="536"/>
      <c r="G57" s="439">
        <f>'Experts&amp;Invest'!L29</f>
      </c>
      <c r="H57" s="446">
        <f>'Experts&amp;Invest'!M29</f>
      </c>
      <c r="I57" s="442">
        <f t="shared" si="1"/>
        <v>0</v>
      </c>
      <c r="J57" s="12"/>
      <c r="K57" s="218"/>
      <c r="L57" s="219"/>
      <c r="M57" s="219"/>
      <c r="N57" s="219"/>
    </row>
    <row r="58" spans="1:14" ht="12.75" hidden="1">
      <c r="A58" s="605">
        <f>IF('Experts&amp;Invest'!C30="",'Experts&amp;Invest'!A30,'Experts&amp;Invest'!C30)</f>
        <v>0</v>
      </c>
      <c r="B58" s="91">
        <f>'Experts&amp;Invest'!E30</f>
        <v>0</v>
      </c>
      <c r="C58" s="432">
        <f>'Experts&amp;Invest'!G30+'Experts&amp;Invest'!I30</f>
        <v>0</v>
      </c>
      <c r="D58" s="536"/>
      <c r="E58" s="435">
        <f>'Experts&amp;Invest'!K30</f>
        <v>0</v>
      </c>
      <c r="F58" s="536"/>
      <c r="G58" s="439">
        <f>'Experts&amp;Invest'!L30</f>
      </c>
      <c r="H58" s="446">
        <f>'Experts&amp;Invest'!M30</f>
      </c>
      <c r="I58" s="442">
        <f t="shared" si="1"/>
        <v>0</v>
      </c>
      <c r="J58" s="12"/>
      <c r="K58" s="218"/>
      <c r="L58" s="219"/>
      <c r="M58" s="219"/>
      <c r="N58" s="219"/>
    </row>
    <row r="59" spans="1:14" ht="12.75" hidden="1">
      <c r="A59" s="605">
        <f>IF('Experts&amp;Invest'!C31="",'Experts&amp;Invest'!A31,'Experts&amp;Invest'!C31)</f>
        <v>0</v>
      </c>
      <c r="B59" s="91">
        <f>'Experts&amp;Invest'!E31</f>
        <v>0</v>
      </c>
      <c r="C59" s="432">
        <f>'Experts&amp;Invest'!G31+'Experts&amp;Invest'!I31</f>
        <v>0</v>
      </c>
      <c r="D59" s="535"/>
      <c r="E59" s="435">
        <f>'Experts&amp;Invest'!K31</f>
        <v>0</v>
      </c>
      <c r="F59" s="535"/>
      <c r="G59" s="439">
        <f>'Experts&amp;Invest'!L31</f>
      </c>
      <c r="H59" s="446">
        <f>'Experts&amp;Invest'!M31</f>
      </c>
      <c r="I59" s="442">
        <f t="shared" si="1"/>
        <v>0</v>
      </c>
      <c r="J59" s="12"/>
      <c r="K59" s="218"/>
      <c r="L59" s="219"/>
      <c r="M59" s="220"/>
      <c r="N59" s="219"/>
    </row>
    <row r="60" spans="1:14" ht="12.75" hidden="1">
      <c r="A60" s="605">
        <f>IF('Experts&amp;Invest'!C32="",'Experts&amp;Invest'!A32,'Experts&amp;Invest'!C32)</f>
        <v>0</v>
      </c>
      <c r="B60" s="91">
        <f>'Experts&amp;Invest'!E32</f>
        <v>0</v>
      </c>
      <c r="C60" s="432">
        <f>'Experts&amp;Invest'!G32+'Experts&amp;Invest'!I32</f>
        <v>0</v>
      </c>
      <c r="D60" s="536"/>
      <c r="E60" s="435">
        <f>'Experts&amp;Invest'!K32</f>
        <v>0</v>
      </c>
      <c r="F60" s="536"/>
      <c r="G60" s="439">
        <f>'Experts&amp;Invest'!L32</f>
      </c>
      <c r="H60" s="446">
        <f>'Experts&amp;Invest'!M32</f>
      </c>
      <c r="I60" s="442">
        <f t="shared" si="1"/>
        <v>0</v>
      </c>
      <c r="J60" s="12"/>
      <c r="K60" s="221"/>
      <c r="L60" s="219"/>
      <c r="M60" s="219"/>
      <c r="N60" s="219"/>
    </row>
    <row r="61" spans="1:14" ht="12.75" hidden="1">
      <c r="A61" s="605">
        <f>IF('Experts&amp;Invest'!C33="",'Experts&amp;Invest'!A33,'Experts&amp;Invest'!C33)</f>
        <v>0</v>
      </c>
      <c r="B61" s="91">
        <f>'Experts&amp;Invest'!E33</f>
        <v>0</v>
      </c>
      <c r="C61" s="432">
        <f>'Experts&amp;Invest'!G33+'Experts&amp;Invest'!I33</f>
        <v>0</v>
      </c>
      <c r="D61" s="535"/>
      <c r="E61" s="435">
        <f>'Experts&amp;Invest'!K33</f>
        <v>0</v>
      </c>
      <c r="F61" s="535"/>
      <c r="G61" s="439">
        <f>'Experts&amp;Invest'!L33</f>
      </c>
      <c r="H61" s="446">
        <f>'Experts&amp;Invest'!M33</f>
      </c>
      <c r="I61" s="442">
        <f t="shared" si="1"/>
        <v>0</v>
      </c>
      <c r="J61" s="12"/>
      <c r="K61" s="146"/>
      <c r="L61" s="219"/>
      <c r="M61" s="219"/>
      <c r="N61" s="220"/>
    </row>
    <row r="62" spans="1:14" ht="12.75" hidden="1">
      <c r="A62" s="605">
        <f>IF('Experts&amp;Invest'!C34="",'Experts&amp;Invest'!A34,'Experts&amp;Invest'!C34)</f>
        <v>0</v>
      </c>
      <c r="B62" s="91">
        <f>'Experts&amp;Invest'!E34</f>
        <v>0</v>
      </c>
      <c r="C62" s="432">
        <f>'Experts&amp;Invest'!G34+'Experts&amp;Invest'!I34</f>
        <v>0</v>
      </c>
      <c r="D62" s="535"/>
      <c r="E62" s="435">
        <f>'Experts&amp;Invest'!K34</f>
        <v>0</v>
      </c>
      <c r="F62" s="535"/>
      <c r="G62" s="439">
        <f>'Experts&amp;Invest'!L34</f>
      </c>
      <c r="H62" s="446">
        <f>'Experts&amp;Invest'!M34</f>
      </c>
      <c r="I62" s="442">
        <f t="shared" si="1"/>
        <v>0</v>
      </c>
      <c r="J62" s="12"/>
      <c r="K62" s="203"/>
      <c r="L62" s="203"/>
      <c r="M62" s="203"/>
      <c r="N62" s="203"/>
    </row>
    <row r="63" spans="1:14" ht="12.75" hidden="1">
      <c r="A63" s="605">
        <f>IF('Experts&amp;Invest'!C35="",'Experts&amp;Invest'!A35,'Experts&amp;Invest'!C35)</f>
        <v>0</v>
      </c>
      <c r="B63" s="91">
        <f>'Experts&amp;Invest'!E35</f>
        <v>0</v>
      </c>
      <c r="C63" s="432">
        <f>'Experts&amp;Invest'!G35+'Experts&amp;Invest'!I35</f>
        <v>0</v>
      </c>
      <c r="D63" s="535"/>
      <c r="E63" s="435">
        <f>'Experts&amp;Invest'!K35</f>
        <v>0</v>
      </c>
      <c r="F63" s="535"/>
      <c r="G63" s="439">
        <f>'Experts&amp;Invest'!L35</f>
      </c>
      <c r="H63" s="446">
        <f>'Experts&amp;Invest'!M35</f>
      </c>
      <c r="I63" s="442">
        <f t="shared" si="1"/>
        <v>0</v>
      </c>
      <c r="J63" s="12"/>
      <c r="K63" s="12"/>
      <c r="L63" s="12"/>
      <c r="M63" s="12"/>
      <c r="N63" s="12"/>
    </row>
    <row r="64" spans="1:14" ht="13.5" hidden="1" thickBot="1">
      <c r="A64" s="605">
        <f>IF('Experts&amp;Invest'!C36="",'Experts&amp;Invest'!A36,'Experts&amp;Invest'!C36)</f>
        <v>0</v>
      </c>
      <c r="B64" s="128">
        <f>'Experts&amp;Invest'!E36</f>
        <v>0</v>
      </c>
      <c r="C64" s="432">
        <f>'Experts&amp;Invest'!G36+'Experts&amp;Invest'!I36</f>
        <v>0</v>
      </c>
      <c r="D64" s="691"/>
      <c r="E64" s="436">
        <f>'Experts&amp;Invest'!K36</f>
        <v>0</v>
      </c>
      <c r="F64" s="693"/>
      <c r="G64" s="440">
        <f>'Experts&amp;Invest'!L36</f>
      </c>
      <c r="H64" s="447">
        <f>'Experts&amp;Invest'!M36</f>
      </c>
      <c r="I64" s="443">
        <f t="shared" si="1"/>
        <v>0</v>
      </c>
      <c r="J64" s="12"/>
      <c r="K64" s="12"/>
      <c r="L64" s="12"/>
      <c r="M64" s="12"/>
      <c r="N64" s="12"/>
    </row>
    <row r="65" spans="1:14" ht="13.5" thickBot="1">
      <c r="A65" s="235" t="s">
        <v>46</v>
      </c>
      <c r="B65" s="164"/>
      <c r="C65" s="433">
        <f aca="true" t="shared" si="2" ref="C65:I65">SUM(C35:C64)</f>
        <v>52</v>
      </c>
      <c r="D65" s="692">
        <f t="shared" si="2"/>
        <v>0</v>
      </c>
      <c r="E65" s="437">
        <f t="shared" si="2"/>
        <v>1584.5</v>
      </c>
      <c r="F65" s="694">
        <f t="shared" si="2"/>
        <v>0</v>
      </c>
      <c r="G65" s="441">
        <f t="shared" si="2"/>
        <v>9385</v>
      </c>
      <c r="H65" s="448">
        <f t="shared" si="2"/>
        <v>9385</v>
      </c>
      <c r="I65" s="444">
        <f t="shared" si="2"/>
        <v>0</v>
      </c>
      <c r="J65" s="12"/>
      <c r="K65" s="12"/>
      <c r="L65" s="12"/>
      <c r="M65" s="12"/>
      <c r="N65" s="12"/>
    </row>
    <row r="66" spans="1:10" ht="12.75">
      <c r="A66" s="31"/>
      <c r="B66" s="164"/>
      <c r="C66" s="164"/>
      <c r="D66" s="123"/>
      <c r="E66" s="164"/>
      <c r="F66" s="695"/>
      <c r="H66" s="165"/>
      <c r="I66" s="165"/>
      <c r="J66" s="12"/>
    </row>
    <row r="67" spans="1:10" ht="12.75">
      <c r="A67" s="31"/>
      <c r="B67" s="164"/>
      <c r="C67" s="164"/>
      <c r="D67" s="123"/>
      <c r="E67" s="164"/>
      <c r="F67" s="695"/>
      <c r="H67" s="165"/>
      <c r="I67" s="165"/>
      <c r="J67" s="12"/>
    </row>
    <row r="68" spans="4:6" ht="12.75">
      <c r="D68" s="123"/>
      <c r="F68" s="123"/>
    </row>
    <row r="69" spans="4:6" ht="12.75">
      <c r="D69" s="123"/>
      <c r="F69" s="123"/>
    </row>
    <row r="70" spans="4:6" ht="12.75">
      <c r="D70" s="12"/>
      <c r="F70" s="12"/>
    </row>
    <row r="71" spans="4:6" ht="12.75">
      <c r="D71" s="12"/>
      <c r="F71" s="12"/>
    </row>
    <row r="72" spans="4:6" ht="12.75">
      <c r="D72" s="12"/>
      <c r="F72" s="12"/>
    </row>
  </sheetData>
  <sheetProtection password="CC2E" sheet="1" objects="1" scenarios="1"/>
  <mergeCells count="16">
    <mergeCell ref="A33:A34"/>
    <mergeCell ref="C33:D33"/>
    <mergeCell ref="Q22:T22"/>
    <mergeCell ref="K24:M24"/>
    <mergeCell ref="G33:I33"/>
    <mergeCell ref="E33:F33"/>
    <mergeCell ref="K15:N16"/>
    <mergeCell ref="A2:N2"/>
    <mergeCell ref="B10:E10"/>
    <mergeCell ref="A1:N1"/>
    <mergeCell ref="A3:N3"/>
    <mergeCell ref="B7:E7"/>
    <mergeCell ref="B5:E5"/>
    <mergeCell ref="B6:E6"/>
    <mergeCell ref="A10:A11"/>
    <mergeCell ref="F10:I10"/>
  </mergeCells>
  <printOptions/>
  <pageMargins left="0.25" right="0" top="0.5" bottom="0" header="0" footer="0"/>
  <pageSetup horizontalDpi="600" verticalDpi="600" orientation="landscape" scale="66" r:id="rId1"/>
  <headerFooter alignWithMargins="0">
    <oddFooter>&amp;RAdmin.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Andrews</dc:creator>
  <cp:keywords/>
  <dc:description/>
  <cp:lastModifiedBy>Robert J. Ranz</cp:lastModifiedBy>
  <cp:lastPrinted>2009-07-08T17:37:01Z</cp:lastPrinted>
  <dcterms:created xsi:type="dcterms:W3CDTF">2000-06-21T21:17:34Z</dcterms:created>
  <dcterms:modified xsi:type="dcterms:W3CDTF">2011-09-06T19:04:23Z</dcterms:modified>
  <cp:category/>
  <cp:version/>
  <cp:contentType/>
  <cp:contentStatus/>
</cp:coreProperties>
</file>